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holeNMJData" sheetId="1" r:id="rId3"/>
    <sheet state="visible" name="RawPTData" sheetId="2" r:id="rId4"/>
    <sheet state="visible" name="PT-NMJ-LiveFormulae" sheetId="3" r:id="rId5"/>
    <sheet state="visible" name="PT-NMJ-Values" sheetId="4" r:id="rId6"/>
    <sheet state="visible" name="PooledPTDataValues" sheetId="5" r:id="rId7"/>
  </sheets>
  <definedNames/>
  <calcPr/>
</workbook>
</file>

<file path=xl/sharedStrings.xml><?xml version="1.0" encoding="utf-8"?>
<sst xmlns="http://schemas.openxmlformats.org/spreadsheetml/2006/main" count="5210" uniqueCount="5119">
  <si>
    <t>new Thresh</t>
  </si>
  <si>
    <t>Threshold/AFU:</t>
  </si>
  <si>
    <t>File</t>
  </si>
  <si>
    <t>CellArea</t>
  </si>
  <si>
    <t>Ch1Mean</t>
  </si>
  <si>
    <t>Ch1CoV</t>
  </si>
  <si>
    <t>Con_01m_m67_a3_001_Max_ Reg_ BC_ BC_GB-75.tif</t>
  </si>
  <si>
    <t>Con_01m_m67_a3_003_Max_ Reg_ BC_ BC_GB-75.tif</t>
  </si>
  <si>
    <t>con_02m_m67_a3_002_Max_ Reg_ BC_ BC_GB-75.tif</t>
  </si>
  <si>
    <t>con_03m_m67_a3_001_Max_ Reg_ BC_ BC_GB-75.tif</t>
  </si>
  <si>
    <t>con_03m_m67_a3_002_Max_ Reg_ BC_ BC_GB-75.tif</t>
  </si>
  <si>
    <t>con_03m_m67_a3_003_Max_ Reg_ BC_ BC_GB-75.tif</t>
  </si>
  <si>
    <t>con_04m_m67_a3_002_Max_ Reg_ BC_ BC_GB-75.tif</t>
  </si>
  <si>
    <t>con_04m_m67_a3_003_Max_ Reg_ BC_ BC_GB-75.tif</t>
  </si>
  <si>
    <t>con_05m_m67_a3_001_Max_ Reg_ BC_ BC_GB-75.tif</t>
  </si>
  <si>
    <t>con_06m_m67_a3_001_Max_ Reg_ BC-1-111_ BC_GB-75.tif</t>
  </si>
  <si>
    <t>con_06m_m67_a3_002_Max_ Reg_ BC_ BC_GB-75.tif</t>
  </si>
  <si>
    <t>con_07m_m67_a3_001_Max_ Reg_ BC_ BC_GB-75.tif</t>
  </si>
  <si>
    <t>con_07m_m67_a3_002_Max_ Reg_ BC_ BC_GB-75.tif</t>
  </si>
  <si>
    <t>con_07m_m67_a3_003_Max_ Reg_ BC_ BC_GB-75.tif</t>
  </si>
  <si>
    <t>con_08m_m67_a3_002_Max_ Reg_ BC_ BC_GB-75.tif</t>
  </si>
  <si>
    <t>con_08m_m67_a3_003_Max_ Reg_ BC_ BC_GB-75.tif</t>
  </si>
  <si>
    <t>shi_01m_m67_a3_001_Max_ Reg_ BC_ BC_GB-75.tif</t>
  </si>
  <si>
    <t>shi_01m_m67_a3_002_Max_ Reg_ BC_ BC_GB-75.tif</t>
  </si>
  <si>
    <t>shi_01m_m67_a3_003_Max_ Reg_ BC_ BC_GB-75.tif</t>
  </si>
  <si>
    <t>shi_02m_m67_a3_001_Max_ Reg_ BC_ BC_GB-75.tif</t>
  </si>
  <si>
    <t>shi_02m_m67_a3_003_Max_ Reg_ BCcrop_ BC_GB-75.tif</t>
  </si>
  <si>
    <t>shi_03m_m67_a3_001_Max_ Reg_ BC_ BC_GB-75.tif</t>
  </si>
  <si>
    <t>shi_03m_m67_a3_002_Max_ Reg_ BC_ BC_GB-75.tif</t>
  </si>
  <si>
    <t>shi_03m_m67_a3_003_Max_ Reg_ BC_ BC_GB-75.tif</t>
  </si>
  <si>
    <t>shi_04m_m67_a3_001_Max_ Reg_ BC_ BC_GB-75.tif</t>
  </si>
  <si>
    <t>shi_04m_m67_a3_002_Max_ Reg_ BC_ BC_GB-75.tif</t>
  </si>
  <si>
    <t>shi_04m_m67_a3_003_Max_ Reg_ BC_ BC_GB-75.tif</t>
  </si>
  <si>
    <t>shi_05m_m67_a3_001_Max_ Reg_ BC_ BC_GB-75.tif</t>
  </si>
  <si>
    <t>shi_05m_m67_a3_002_Max_ Reg_ BC_ BC_GB-75.tif</t>
  </si>
  <si>
    <t>shi_05m_m67_a3_003_Max_ Reg_ BC_ BC_GB-75.tif</t>
  </si>
  <si>
    <t>shi_06m_m67_a3_001_Max_ Reg_ BC_ BC_GB-75.tif</t>
  </si>
  <si>
    <t>shi_06m_m67_a3_002_Max_ Reg_ BC_ BC_GB-75.tif</t>
  </si>
  <si>
    <t>shi_06m_m67_a3_003_Max_ Reg_ BC_ BC_GB-75.tif</t>
  </si>
  <si>
    <t>shi_07m_m67_a3_001_Max_ Reg_ BC_ BC_GB-75.tif</t>
  </si>
  <si>
    <t>shi_07m_m67_a3_002_Max_ Reg_ BC_ BC_GB-75.tif</t>
  </si>
  <si>
    <t>NMJ-ROI</t>
  </si>
  <si>
    <t>Duration</t>
  </si>
  <si>
    <t>MeanIntensity</t>
  </si>
  <si>
    <t>NormIntensityRange</t>
  </si>
  <si>
    <t>NMJMean</t>
  </si>
  <si>
    <t>NormPatchInt</t>
  </si>
  <si>
    <t>NMJArea</t>
  </si>
  <si>
    <t>Con_01m_m67_a3_001.xlsx_RoiSetAuto-1.zip Distance px</t>
  </si>
  <si>
    <t>Con_01m_m67_a3_001.xlsx_RoiSetAuto-10.zip Distance px</t>
  </si>
  <si>
    <t>Con_01m_m67_a3_001.xlsx_RoiSetAuto-11.zip Distance px</t>
  </si>
  <si>
    <t>Con_01m_m67_a3_001.xlsx_RoiSetAuto-12.zip Distance px</t>
  </si>
  <si>
    <t>Con_01m_m67_a3_001.xlsx_RoiSetAuto-13.zip Distance px</t>
  </si>
  <si>
    <t>Con_01m_m67_a3_001.xlsx_RoiSetAuto-14.zip Distance px</t>
  </si>
  <si>
    <t>Con_01m_m67_a3_001.xlsx_RoiSetAuto-15.zip Distance px</t>
  </si>
  <si>
    <t>Con_01m_m67_a3_001.xlsx_RoiSetAuto-16.zip Distance px</t>
  </si>
  <si>
    <t>Con_01m_m67_a3_001.xlsx_RoiSetAuto-17.zip Distance px</t>
  </si>
  <si>
    <t>Con_01m_m67_a3_001.xlsx_RoiSetAuto-18.zip Distance px</t>
  </si>
  <si>
    <t>Con_01m_m67_a3_001.xlsx_RoiSetAuto-19.zip Distance px</t>
  </si>
  <si>
    <t>Con_01m_m67_a3_001.xlsx_RoiSetAuto-2.zip Distance px</t>
  </si>
  <si>
    <t>Con_01m_m67_a3_001.xlsx_RoiSetAuto-20.zip Distance px</t>
  </si>
  <si>
    <t>Con_01m_m67_a3_001.xlsx_RoiSetAuto-21.zip Distance px</t>
  </si>
  <si>
    <t>Con_01m_m67_a3_001.xlsx_RoiSetAuto-22.zip Distance px</t>
  </si>
  <si>
    <t>Con_01m_m67_a3_001.xlsx_RoiSetAuto-23.zip Distance px</t>
  </si>
  <si>
    <t>Con_01m_m67_a3_001.xlsx_RoiSetAuto-24.zip Distance px</t>
  </si>
  <si>
    <t>Con_01m_m67_a3_001.xlsx_RoiSetAuto-25.zip Distance px</t>
  </si>
  <si>
    <t>Con_01m_m67_a3_001.xlsx_RoiSetAuto-26.zip Distance px</t>
  </si>
  <si>
    <t>Con_01m_m67_a3_001.xlsx_RoiSetAuto-27.zip Distance px</t>
  </si>
  <si>
    <t>Con_01m_m67_a3_001.xlsx_RoiSetAuto-28.zip Distance px</t>
  </si>
  <si>
    <t>Con_01m_m67_a3_001.xlsx_RoiSetAuto-29.zip Distance px</t>
  </si>
  <si>
    <t>Con_01m_m67_a3_001.xlsx_RoiSetAuto-3.zip Distance px</t>
  </si>
  <si>
    <t>Con_01m_m67_a3_001.xlsx_RoiSetAuto-30.zip Distance px</t>
  </si>
  <si>
    <t>Con_01m_m67_a3_001.xlsx_RoiSetAuto-31.zip Distance px</t>
  </si>
  <si>
    <t>Con_01m_m67_a3_001.xlsx_RoiSetAuto-32.zip Distance px</t>
  </si>
  <si>
    <t>Con_01m_m67_a3_001.xlsx_RoiSetAuto-33.zip Distance px</t>
  </si>
  <si>
    <t>Con_01m_m67_a3_001.xlsx_RoiSetAuto-34.zip Distance px</t>
  </si>
  <si>
    <t>Con_01m_m67_a3_001.xlsx_RoiSetAuto-35.zip Distance px</t>
  </si>
  <si>
    <t>Con_01m_m67_a3_001.xlsx_RoiSetAuto-36.zip Distance px</t>
  </si>
  <si>
    <t>Con_01m_m67_a3_001.xlsx_RoiSetAuto-37.zip Distance px</t>
  </si>
  <si>
    <t>Con_01m_m67_a3_001.xlsx_RoiSetAuto-38.zip Distance px</t>
  </si>
  <si>
    <t>Con_01m_m67_a3_001.xlsx_RoiSetAuto-39.zip Distance px</t>
  </si>
  <si>
    <t>Con_01m_m67_a3_001.xlsx_RoiSetAuto-4.zip Distance px</t>
  </si>
  <si>
    <t>Con_01m_m67_a3_001.xlsx_RoiSetAuto-40.zip Distance px</t>
  </si>
  <si>
    <t>Con_01m_m67_a3_001.xlsx_RoiSetAuto-41.zip Distance px</t>
  </si>
  <si>
    <t>Con_01m_m67_a3_001.xlsx_RoiSetAuto-42.zip Distance px</t>
  </si>
  <si>
    <t>Con_01m_m67_a3_001.xlsx_RoiSetAuto-43.zip Distance px</t>
  </si>
  <si>
    <t>Con_01m_m67_a3_001.xlsx_RoiSetAuto-44.zip Distance px</t>
  </si>
  <si>
    <t>Con_01m_m67_a3_001.xlsx_RoiSetAuto-45.zip Distance px</t>
  </si>
  <si>
    <t>Con_01m_m67_a3_001.xlsx_RoiSetAuto-46.zip Distance px</t>
  </si>
  <si>
    <t>Con_01m_m67_a3_001.xlsx_RoiSetAuto-47.zip Distance px</t>
  </si>
  <si>
    <t>Con_01m_m67_a3_001.xlsx_RoiSetAuto-48.zip Distance px</t>
  </si>
  <si>
    <t>Con_01m_m67_a3_001.xlsx_RoiSetAuto-49.zip Distance px</t>
  </si>
  <si>
    <t>Con_01m_m67_a3_001.xlsx_RoiSetAuto-5.zip Distance px</t>
  </si>
  <si>
    <t>Con_01m_m67_a3_001.xlsx_RoiSetAuto-50.zip Distance px</t>
  </si>
  <si>
    <t>Con_01m_m67_a3_001.xlsx_RoiSetAuto-51.zip Distance px</t>
  </si>
  <si>
    <t>Con_01m_m67_a3_001.xlsx_RoiSetAuto-52.zip Distance px</t>
  </si>
  <si>
    <t>Con_01m_m67_a3_001.xlsx_RoiSetAuto-53.zip Distance px</t>
  </si>
  <si>
    <t>Con_01m_m67_a3_001.xlsx_RoiSetAuto-54.zip Distance px</t>
  </si>
  <si>
    <t>Con_01m_m67_a3_001.xlsx_RoiSetAuto-55.zip Distance px</t>
  </si>
  <si>
    <t>Con_01m_m67_a3_001.xlsx_RoiSetAuto-56.zip Distance px</t>
  </si>
  <si>
    <t>Con_01m_m67_a3_001.xlsx_RoiSetAuto-57.zip Distance px</t>
  </si>
  <si>
    <t>Con_01m_m67_a3_001.xlsx_RoiSetAuto-58.zip Distance px</t>
  </si>
  <si>
    <t>Con_01m_m67_a3_001.xlsx_RoiSetAuto-59.zip Distance px</t>
  </si>
  <si>
    <t>Con_01m_m67_a3_001.xlsx_RoiSetAuto-6.zip Distance px</t>
  </si>
  <si>
    <t>Con_01m_m67_a3_001.xlsx_RoiSetAuto-60.zip Distance px</t>
  </si>
  <si>
    <t>Con_01m_m67_a3_001.xlsx_RoiSetAuto-61.zip Distance px</t>
  </si>
  <si>
    <t>Con_01m_m67_a3_001.xlsx_RoiSetAuto-62.zip Distance px</t>
  </si>
  <si>
    <t>Con_01m_m67_a3_001.xlsx_RoiSetAuto-63.zip Distance px</t>
  </si>
  <si>
    <t>Con_01m_m67_a3_001.xlsx_RoiSetAuto-64.zip Distance px</t>
  </si>
  <si>
    <t>Con_01m_m67_a3_001.xlsx_RoiSetAuto-65.zip Distance px</t>
  </si>
  <si>
    <t>Con_01m_m67_a3_001.xlsx_RoiSetAuto-66.zip Distance px</t>
  </si>
  <si>
    <t>Con_01m_m67_a3_001.xlsx_RoiSetAuto-67.zip Distance px</t>
  </si>
  <si>
    <t>Con_01m_m67_a3_001.xlsx_RoiSetAuto-68.zip Distance px</t>
  </si>
  <si>
    <t>Con_01m_m67_a3_001.xlsx_RoiSetAuto-69.zip Distance px</t>
  </si>
  <si>
    <t>Con_01m_m67_a3_001.xlsx_RoiSetAuto-7.zip Distance px</t>
  </si>
  <si>
    <t>Con_01m_m67_a3_001.xlsx_RoiSetAuto-70.zip Distance px</t>
  </si>
  <si>
    <t>Con_01m_m67_a3_001.xlsx_RoiSetAuto-71.zip Distance px</t>
  </si>
  <si>
    <t>Con_01m_m67_a3_001.xlsx_RoiSetAuto-72.zip Distance px</t>
  </si>
  <si>
    <t>Con_01m_m67_a3_001.xlsx_RoiSetAuto-73.zip Distance px</t>
  </si>
  <si>
    <t>Con_01m_m67_a3_001.xlsx_RoiSetAuto-74.zip Distance px</t>
  </si>
  <si>
    <t>Con_01m_m67_a3_001.xlsx_RoiSetAuto-75.zip Distance px</t>
  </si>
  <si>
    <t>Con_01m_m67_a3_001.xlsx_RoiSetAuto-76.zip Distance px</t>
  </si>
  <si>
    <t>Con_01m_m67_a3_001.xlsx_RoiSetAuto-77.zip Distance px</t>
  </si>
  <si>
    <t>Con_01m_m67_a3_001.xlsx_RoiSetAuto-78.zip Distance px</t>
  </si>
  <si>
    <t>Con_01m_m67_a3_001.xlsx_RoiSetAuto-8.zip Distance px</t>
  </si>
  <si>
    <t>Con_01m_m67_a3_001.xlsx_RoiSetAuto-9.zip Distance px</t>
  </si>
  <si>
    <t>Con_01m_m67_a3_003.xlsx_RoiSetAuto-1.zip Distance px</t>
  </si>
  <si>
    <t>Con_01m_m67_a3_003.xlsx_RoiSetAuto-100.zip Distance px</t>
  </si>
  <si>
    <t>Con_01m_m67_a3_003.xlsx_RoiSetAuto-101.zip Distance px</t>
  </si>
  <si>
    <t>Con_01m_m67_a3_003.xlsx_RoiSetAuto-102.zip Distance px</t>
  </si>
  <si>
    <t>Con_01m_m67_a3_003.xlsx_RoiSetAuto-103.zip Distance px</t>
  </si>
  <si>
    <t>Con_01m_m67_a3_003.xlsx_RoiSetAuto-12.zip Distance px</t>
  </si>
  <si>
    <t>Con_01m_m67_a3_003.xlsx_RoiSetAuto-15.zip Distance px</t>
  </si>
  <si>
    <t>Con_01m_m67_a3_003.xlsx_RoiSetAuto-17.zip Distance px</t>
  </si>
  <si>
    <t>Con_01m_m67_a3_003.xlsx_RoiSetAuto-18.zip Distance px</t>
  </si>
  <si>
    <t>Con_01m_m67_a3_003.xlsx_RoiSetAuto-19.zip Distance px</t>
  </si>
  <si>
    <t>Con_01m_m67_a3_003.xlsx_RoiSetAuto-2.zip Distance px</t>
  </si>
  <si>
    <t>Con_01m_m67_a3_003.xlsx_RoiSetAuto-20.zip Distance px</t>
  </si>
  <si>
    <t>Con_01m_m67_a3_003.xlsx_RoiSetAuto-21.zip Distance px</t>
  </si>
  <si>
    <t>Con_01m_m67_a3_003.xlsx_RoiSetAuto-23.zip Distance px</t>
  </si>
  <si>
    <t>Con_01m_m67_a3_003.xlsx_RoiSetAuto-24.zip Distance px</t>
  </si>
  <si>
    <t>Con_01m_m67_a3_003.xlsx_RoiSetAuto-25.zip Distance px</t>
  </si>
  <si>
    <t>Con_01m_m67_a3_003.xlsx_RoiSetAuto-28.zip Distance px</t>
  </si>
  <si>
    <t>Con_01m_m67_a3_003.xlsx_RoiSetAuto-29.zip Distance px</t>
  </si>
  <si>
    <t>Con_01m_m67_a3_003.xlsx_RoiSetAuto-3.zip Distance px</t>
  </si>
  <si>
    <t>Con_01m_m67_a3_003.xlsx_RoiSetAuto-30.zip Distance px</t>
  </si>
  <si>
    <t>Con_01m_m67_a3_003.xlsx_RoiSetAuto-31.zip Distance px</t>
  </si>
  <si>
    <t>Con_01m_m67_a3_003.xlsx_RoiSetAuto-32.zip Distance px</t>
  </si>
  <si>
    <t>Con_01m_m67_a3_003.xlsx_RoiSetAuto-33.zip Distance px</t>
  </si>
  <si>
    <t>Con_01m_m67_a3_003.xlsx_RoiSetAuto-34.zip Distance px</t>
  </si>
  <si>
    <t>Con_01m_m67_a3_003.xlsx_RoiSetAuto-35.zip Distance px</t>
  </si>
  <si>
    <t>Con_01m_m67_a3_003.xlsx_RoiSetAuto-36.zip Distance px</t>
  </si>
  <si>
    <t>Con_01m_m67_a3_003.xlsx_RoiSetAuto-38.zip Distance px</t>
  </si>
  <si>
    <t>Con_01m_m67_a3_003.xlsx_RoiSetAuto-39.zip Distance px</t>
  </si>
  <si>
    <t>Con_01m_m67_a3_003.xlsx_RoiSetAuto-4.zip Distance px</t>
  </si>
  <si>
    <t>Con_01m_m67_a3_003.xlsx_RoiSetAuto-40.zip Distance px</t>
  </si>
  <si>
    <t>Con_01m_m67_a3_003.xlsx_RoiSetAuto-41.zip Distance px</t>
  </si>
  <si>
    <t>Con_01m_m67_a3_003.xlsx_RoiSetAuto-42.zip Distance px</t>
  </si>
  <si>
    <t>Con_01m_m67_a3_003.xlsx_RoiSetAuto-45.zip Distance px</t>
  </si>
  <si>
    <t>Con_01m_m67_a3_003.xlsx_RoiSetAuto-46.zip Distance px</t>
  </si>
  <si>
    <t>Con_01m_m67_a3_003.xlsx_RoiSetAuto-47.zip Distance px</t>
  </si>
  <si>
    <t>Con_01m_m67_a3_003.xlsx_RoiSetAuto-48.zip Distance px</t>
  </si>
  <si>
    <t>Con_01m_m67_a3_003.xlsx_RoiSetAuto-49.zip Distance px</t>
  </si>
  <si>
    <t>Con_01m_m67_a3_003.xlsx_RoiSetAuto-5.zip Distance px</t>
  </si>
  <si>
    <t>Con_01m_m67_a3_003.xlsx_RoiSetAuto-51.zip Distance px</t>
  </si>
  <si>
    <t>Con_01m_m67_a3_003.xlsx_RoiSetAuto-52.zip Distance px</t>
  </si>
  <si>
    <t>Con_01m_m67_a3_003.xlsx_RoiSetAuto-53.zip Distance px</t>
  </si>
  <si>
    <t>Con_01m_m67_a3_003.xlsx_RoiSetAuto-54.zip Distance px</t>
  </si>
  <si>
    <t>Con_01m_m67_a3_003.xlsx_RoiSetAuto-55.zip Distance px</t>
  </si>
  <si>
    <t>Con_01m_m67_a3_003.xlsx_RoiSetAuto-57.zip Distance px</t>
  </si>
  <si>
    <t>Con_01m_m67_a3_003.xlsx_RoiSetAuto-58.zip Distance px</t>
  </si>
  <si>
    <t>Con_01m_m67_a3_003.xlsx_RoiSetAuto-59.zip Distance px</t>
  </si>
  <si>
    <t>Con_01m_m67_a3_003.xlsx_RoiSetAuto-6.zip Distance px</t>
  </si>
  <si>
    <t>Con_01m_m67_a3_003.xlsx_RoiSetAuto-60.zip Distance px</t>
  </si>
  <si>
    <t>Con_01m_m67_a3_003.xlsx_RoiSetAuto-61.zip Distance px</t>
  </si>
  <si>
    <t>Con_01m_m67_a3_003.xlsx_RoiSetAuto-64.zip Distance px</t>
  </si>
  <si>
    <t>Con_01m_m67_a3_003.xlsx_RoiSetAuto-65.zip Distance px</t>
  </si>
  <si>
    <t>Con_01m_m67_a3_003.xlsx_RoiSetAuto-66.zip Distance px</t>
  </si>
  <si>
    <t>Con_01m_m67_a3_003.xlsx_RoiSetAuto-67.zip Distance px</t>
  </si>
  <si>
    <t>Con_01m_m67_a3_003.xlsx_RoiSetAuto-68.zip Distance px</t>
  </si>
  <si>
    <t>Con_01m_m67_a3_003.xlsx_RoiSetAuto-69.zip Distance px</t>
  </si>
  <si>
    <t>Con_01m_m67_a3_003.xlsx_RoiSetAuto-7.zip Distance px</t>
  </si>
  <si>
    <t>Con_01m_m67_a3_003.xlsx_RoiSetAuto-71.zip Distance px</t>
  </si>
  <si>
    <t>Con_01m_m67_a3_003.xlsx_RoiSetAuto-72.zip Distance px</t>
  </si>
  <si>
    <t>Con_01m_m67_a3_003.xlsx_RoiSetAuto-73.zip Distance px</t>
  </si>
  <si>
    <t>Con_01m_m67_a3_003.xlsx_RoiSetAuto-74.zip Distance px</t>
  </si>
  <si>
    <t>Con_01m_m67_a3_003.xlsx_RoiSetAuto-75.zip Distance px</t>
  </si>
  <si>
    <t>Con_01m_m67_a3_003.xlsx_RoiSetAuto-76.zip Distance px</t>
  </si>
  <si>
    <t>Con_01m_m67_a3_003.xlsx_RoiSetAuto-77.zip Distance px</t>
  </si>
  <si>
    <t>Con_01m_m67_a3_003.xlsx_RoiSetAuto-79.zip Distance px</t>
  </si>
  <si>
    <t>Con_01m_m67_a3_003.xlsx_RoiSetAuto-8.zip Distance px</t>
  </si>
  <si>
    <t>Con_01m_m67_a3_003.xlsx_RoiSetAuto-80.zip Distance px</t>
  </si>
  <si>
    <t>Con_01m_m67_a3_003.xlsx_RoiSetAuto-81.zip Distance px</t>
  </si>
  <si>
    <t>Con_01m_m67_a3_003.xlsx_RoiSetAuto-83.zip Distance px</t>
  </si>
  <si>
    <t>Con_01m_m67_a3_003.xlsx_RoiSetAuto-86.zip Distance px</t>
  </si>
  <si>
    <t>Con_01m_m67_a3_003.xlsx_RoiSetAuto-87.zip Distance px</t>
  </si>
  <si>
    <t>Con_01m_m67_a3_003.xlsx_RoiSetAuto-88.zip Distance px</t>
  </si>
  <si>
    <t>Con_01m_m67_a3_003.xlsx_RoiSetAuto-89.zip Distance px</t>
  </si>
  <si>
    <t>Con_01m_m67_a3_003.xlsx_RoiSetAuto-9.zip Distance px</t>
  </si>
  <si>
    <t>Con_01m_m67_a3_003.xlsx_RoiSetAuto-90.zip Distance px</t>
  </si>
  <si>
    <t>Con_01m_m67_a3_003.xlsx_RoiSetAuto-92.zip Distance px</t>
  </si>
  <si>
    <t>Con_01m_m67_a3_003.xlsx_RoiSetAuto-93.zip Distance px</t>
  </si>
  <si>
    <t>Con_01m_m67_a3_003.xlsx_RoiSetAuto-94.zip Distance px</t>
  </si>
  <si>
    <t>Con_01m_m67_a3_003.xlsx_RoiSetAuto-95.zip Distance px</t>
  </si>
  <si>
    <t>Con_01m_m67_a3_003.xlsx_RoiSetAuto-96.zip Distance px</t>
  </si>
  <si>
    <t>Con_01m_m67_a3_003.xlsx_RoiSetAuto-97.zip Distance px</t>
  </si>
  <si>
    <t>Con_01m_m67_a3_003.xlsx_RoiSetAuto-99.zip Distance px</t>
  </si>
  <si>
    <t>con_02m_m67_a3_002.xlsx_RoiSetAuto-1.zip Distance px</t>
  </si>
  <si>
    <t>con_02m_m67_a3_002.xlsx_RoiSetAuto-10.zip Distance px</t>
  </si>
  <si>
    <t>con_02m_m67_a3_002.xlsx_RoiSetAuto-11.zip Distance px</t>
  </si>
  <si>
    <t>con_02m_m67_a3_002.xlsx_RoiSetAuto-12.zip Distance px</t>
  </si>
  <si>
    <t>con_02m_m67_a3_002.xlsx_RoiSetAuto-13.zip Distance px</t>
  </si>
  <si>
    <t>con_02m_m67_a3_002.xlsx_RoiSetAuto-14.zip Distance px</t>
  </si>
  <si>
    <t>con_02m_m67_a3_002.xlsx_RoiSetAuto-15.zip Distance px</t>
  </si>
  <si>
    <t>con_02m_m67_a3_002.xlsx_RoiSetAuto-16.zip Distance px</t>
  </si>
  <si>
    <t>con_02m_m67_a3_002.xlsx_RoiSetAuto-17.zip Distance px</t>
  </si>
  <si>
    <t>con_02m_m67_a3_002.xlsx_RoiSetAuto-18.zip Distance px</t>
  </si>
  <si>
    <t>con_02m_m67_a3_002.xlsx_RoiSetAuto-19.zip Distance px</t>
  </si>
  <si>
    <t>con_02m_m67_a3_002.xlsx_RoiSetAuto-2.zip Distance px</t>
  </si>
  <si>
    <t>con_02m_m67_a3_002.xlsx_RoiSetAuto-20.zip Distance px</t>
  </si>
  <si>
    <t>con_02m_m67_a3_002.xlsx_RoiSetAuto-21.zip Distance px</t>
  </si>
  <si>
    <t>con_02m_m67_a3_002.xlsx_RoiSetAuto-22.zip Distance px</t>
  </si>
  <si>
    <t>con_02m_m67_a3_002.xlsx_RoiSetAuto-23.zip Distance px</t>
  </si>
  <si>
    <t>con_02m_m67_a3_002.xlsx_RoiSetAuto-24.zip Distance px</t>
  </si>
  <si>
    <t>con_02m_m67_a3_002.xlsx_RoiSetAuto-25.zip Distance px</t>
  </si>
  <si>
    <t>con_02m_m67_a3_002.xlsx_RoiSetAuto-26.zip Distance px</t>
  </si>
  <si>
    <t>con_02m_m67_a3_002.xlsx_RoiSetAuto-27.zip Distance px</t>
  </si>
  <si>
    <t>con_02m_m67_a3_002.xlsx_RoiSetAuto-28.zip Distance px</t>
  </si>
  <si>
    <t>con_02m_m67_a3_002.xlsx_RoiSetAuto-29.zip Distance px</t>
  </si>
  <si>
    <t>con_02m_m67_a3_002.xlsx_RoiSetAuto-3.zip Distance px</t>
  </si>
  <si>
    <t>con_02m_m67_a3_002.xlsx_RoiSetAuto-30.zip Distance px</t>
  </si>
  <si>
    <t>con_02m_m67_a3_002.xlsx_RoiSetAuto-31.zip Distance px</t>
  </si>
  <si>
    <t>con_02m_m67_a3_002.xlsx_RoiSetAuto-32.zip Distance px</t>
  </si>
  <si>
    <t>con_02m_m67_a3_002.xlsx_RoiSetAuto-33.zip Distance px</t>
  </si>
  <si>
    <t>con_02m_m67_a3_002.xlsx_RoiSetAuto-34.zip Distance px</t>
  </si>
  <si>
    <t>con_02m_m67_a3_002.xlsx_RoiSetAuto-35.zip Distance px</t>
  </si>
  <si>
    <t>con_02m_m67_a3_002.xlsx_RoiSetAuto-36.zip Distance px</t>
  </si>
  <si>
    <t>con_02m_m67_a3_002.xlsx_RoiSetAuto-37.zip Distance px</t>
  </si>
  <si>
    <t>con_02m_m67_a3_002.xlsx_RoiSetAuto-38.zip Distance px</t>
  </si>
  <si>
    <t>con_02m_m67_a3_002.xlsx_RoiSetAuto-4.zip Distance px</t>
  </si>
  <si>
    <t>con_02m_m67_a3_002.xlsx_RoiSetAuto-40.zip Distance px</t>
  </si>
  <si>
    <t>con_02m_m67_a3_002.xlsx_RoiSetAuto-41.zip Distance px</t>
  </si>
  <si>
    <t>con_02m_m67_a3_002.xlsx_RoiSetAuto-42.zip Distance px</t>
  </si>
  <si>
    <t>con_02m_m67_a3_002.xlsx_RoiSetAuto-43.zip Distance px</t>
  </si>
  <si>
    <t>con_02m_m67_a3_002.xlsx_RoiSetAuto-44.zip Distance px</t>
  </si>
  <si>
    <t>con_02m_m67_a3_002.xlsx_RoiSetAuto-45.zip Distance px</t>
  </si>
  <si>
    <t>con_02m_m67_a3_002.xlsx_RoiSetAuto-46.zip Distance px</t>
  </si>
  <si>
    <t>con_02m_m67_a3_002.xlsx_RoiSetAuto-47.zip Distance px</t>
  </si>
  <si>
    <t>con_02m_m67_a3_002.xlsx_RoiSetAuto-48.zip Distance px</t>
  </si>
  <si>
    <t>con_02m_m67_a3_002.xlsx_RoiSetAuto-49.zip Distance px</t>
  </si>
  <si>
    <t>con_02m_m67_a3_002.xlsx_RoiSetAuto-5.zip Distance px</t>
  </si>
  <si>
    <t>con_02m_m67_a3_002.xlsx_RoiSetAuto-50.zip Distance px</t>
  </si>
  <si>
    <t>con_02m_m67_a3_002.xlsx_RoiSetAuto-51.zip Distance px</t>
  </si>
  <si>
    <t>con_02m_m67_a3_002.xlsx_RoiSetAuto-52.zip Distance px</t>
  </si>
  <si>
    <t>con_02m_m67_a3_002.xlsx_RoiSetAuto-53.zip Distance px</t>
  </si>
  <si>
    <t>con_02m_m67_a3_002.xlsx_RoiSetAuto-54.zip Distance px</t>
  </si>
  <si>
    <t>con_02m_m67_a3_002.xlsx_RoiSetAuto-55.zip Distance px</t>
  </si>
  <si>
    <t>con_02m_m67_a3_002.xlsx_RoiSetAuto-56.zip Distance px</t>
  </si>
  <si>
    <t>con_02m_m67_a3_002.xlsx_RoiSetAuto-57.zip Distance px</t>
  </si>
  <si>
    <t>con_02m_m67_a3_002.xlsx_RoiSetAuto-58.zip Distance px</t>
  </si>
  <si>
    <t>con_02m_m67_a3_002.xlsx_RoiSetAuto-59.zip Distance px</t>
  </si>
  <si>
    <t>con_02m_m67_a3_002.xlsx_RoiSetAuto-6.zip Distance px</t>
  </si>
  <si>
    <t>con_02m_m67_a3_002.xlsx_RoiSetAuto-60.zip Distance px</t>
  </si>
  <si>
    <t>con_02m_m67_a3_002.xlsx_RoiSetAuto-61.zip Distance px</t>
  </si>
  <si>
    <t>con_02m_m67_a3_002.xlsx_RoiSetAuto-62.zip Distance px</t>
  </si>
  <si>
    <t>con_02m_m67_a3_002.xlsx_RoiSetAuto-63.zip Distance px</t>
  </si>
  <si>
    <t>con_02m_m67_a3_002.xlsx_RoiSetAuto-64.zip Distance px</t>
  </si>
  <si>
    <t>con_02m_m67_a3_002.xlsx_RoiSetAuto-65.zip Distance px</t>
  </si>
  <si>
    <t>con_02m_m67_a3_002.xlsx_RoiSetAuto-66.zip Distance px</t>
  </si>
  <si>
    <t>con_02m_m67_a3_002.xlsx_RoiSetAuto-68.zip Distance px</t>
  </si>
  <si>
    <t>con_02m_m67_a3_002.xlsx_RoiSetAuto-69.zip Distance px</t>
  </si>
  <si>
    <t>con_02m_m67_a3_002.xlsx_RoiSetAuto-7.zip Distance px</t>
  </si>
  <si>
    <t>con_02m_m67_a3_002.xlsx_RoiSetAuto-70.zip Distance px</t>
  </si>
  <si>
    <t>con_02m_m67_a3_002.xlsx_RoiSetAuto-71.zip Distance px</t>
  </si>
  <si>
    <t>con_02m_m67_a3_002.xlsx_RoiSetAuto-72.zip Distance px</t>
  </si>
  <si>
    <t>con_02m_m67_a3_002.xlsx_RoiSetAuto-73.zip Distance px</t>
  </si>
  <si>
    <t>con_02m_m67_a3_002.xlsx_RoiSetAuto-74.zip Distance px</t>
  </si>
  <si>
    <t>con_02m_m67_a3_002.xlsx_RoiSetAuto-75.zip Distance px</t>
  </si>
  <si>
    <t>con_02m_m67_a3_002.xlsx_RoiSetAuto-76.zip Distance px</t>
  </si>
  <si>
    <t>con_02m_m67_a3_002.xlsx_RoiSetAuto-77.zip Distance px</t>
  </si>
  <si>
    <t>con_02m_m67_a3_002.xlsx_RoiSetAuto-78.zip Distance px</t>
  </si>
  <si>
    <t>con_02m_m67_a3_002.xlsx_RoiSetAuto-79.zip Distance px</t>
  </si>
  <si>
    <t>con_02m_m67_a3_002.xlsx_RoiSetAuto-8.zip Distance px</t>
  </si>
  <si>
    <t>con_02m_m67_a3_002.xlsx_RoiSetAuto-80.zip Distance px</t>
  </si>
  <si>
    <t>con_02m_m67_a3_002.xlsx_RoiSetAuto-9.zip Distance px</t>
  </si>
  <si>
    <t>con_03m_m67_a3_001.xlsx_RoiSetAuto-1.zip Distance px</t>
  </si>
  <si>
    <t>con_03m_m67_a3_001.xlsx_RoiSetAuto-102.zip Distance px</t>
  </si>
  <si>
    <t>con_03m_m67_a3_001.xlsx_RoiSetAuto-104.zip Distance px</t>
  </si>
  <si>
    <t>con_03m_m67_a3_001.xlsx_RoiSetAuto-105.zip Distance px</t>
  </si>
  <si>
    <t>con_03m_m67_a3_001.xlsx_RoiSetAuto-106.zip Distance px</t>
  </si>
  <si>
    <t>con_03m_m67_a3_001.xlsx_RoiSetAuto-107.zip Distance px</t>
  </si>
  <si>
    <t>con_03m_m67_a3_001.xlsx_RoiSetAuto-108.zip Distance px</t>
  </si>
  <si>
    <t>con_03m_m67_a3_001.xlsx_RoiSetAuto-11.zip Distance px</t>
  </si>
  <si>
    <t>con_03m_m67_a3_001.xlsx_RoiSetAuto-111.zip Distance px</t>
  </si>
  <si>
    <t>con_03m_m67_a3_001.xlsx_RoiSetAuto-112.zip Distance px</t>
  </si>
  <si>
    <t>con_03m_m67_a3_001.xlsx_RoiSetAuto-113.zip Distance px</t>
  </si>
  <si>
    <t>con_03m_m67_a3_001.xlsx_RoiSetAuto-116.zip Distance px</t>
  </si>
  <si>
    <t>con_03m_m67_a3_001.xlsx_RoiSetAuto-117.zip Distance px</t>
  </si>
  <si>
    <t>con_03m_m67_a3_001.xlsx_RoiSetAuto-118.zip Distance px</t>
  </si>
  <si>
    <t>con_03m_m67_a3_001.xlsx_RoiSetAuto-119.zip Distance px</t>
  </si>
  <si>
    <t>con_03m_m67_a3_001.xlsx_RoiSetAuto-12.zip Distance px</t>
  </si>
  <si>
    <t>con_03m_m67_a3_001.xlsx_RoiSetAuto-122.zip Distance px</t>
  </si>
  <si>
    <t>con_03m_m67_a3_001.xlsx_RoiSetAuto-123.zip Distance px</t>
  </si>
  <si>
    <t>con_03m_m67_a3_001.xlsx_RoiSetAuto-124.zip Distance px</t>
  </si>
  <si>
    <t>con_03m_m67_a3_001.xlsx_RoiSetAuto-125.zip Distance px</t>
  </si>
  <si>
    <t>con_03m_m67_a3_001.xlsx_RoiSetAuto-127.zip Distance px</t>
  </si>
  <si>
    <t>con_03m_m67_a3_001.xlsx_RoiSetAuto-128.zip Distance px</t>
  </si>
  <si>
    <t>con_03m_m67_a3_001.xlsx_RoiSetAuto-129.zip Distance px</t>
  </si>
  <si>
    <t>con_03m_m67_a3_001.xlsx_RoiSetAuto-132.zip Distance px</t>
  </si>
  <si>
    <t>con_03m_m67_a3_001.xlsx_RoiSetAuto-133.zip Distance px</t>
  </si>
  <si>
    <t>con_03m_m67_a3_001.xlsx_RoiSetAuto-134.zip Distance px</t>
  </si>
  <si>
    <t>con_03m_m67_a3_001.xlsx_RoiSetAuto-135.zip Distance px</t>
  </si>
  <si>
    <t>con_03m_m67_a3_001.xlsx_RoiSetAuto-136.zip Distance px</t>
  </si>
  <si>
    <t>con_03m_m67_a3_001.xlsx_RoiSetAuto-137.zip Distance px</t>
  </si>
  <si>
    <t>con_03m_m67_a3_001.xlsx_RoiSetAuto-138.zip Distance px</t>
  </si>
  <si>
    <t>con_03m_m67_a3_001.xlsx_RoiSetAuto-139.zip Distance px</t>
  </si>
  <si>
    <t>con_03m_m67_a3_001.xlsx_RoiSetAuto-140.zip Distance px</t>
  </si>
  <si>
    <t>con_03m_m67_a3_001.xlsx_RoiSetAuto-16.zip Distance px</t>
  </si>
  <si>
    <t>con_03m_m67_a3_001.xlsx_RoiSetAuto-17.zip Distance px</t>
  </si>
  <si>
    <t>con_03m_m67_a3_001.xlsx_RoiSetAuto-20.zip Distance px</t>
  </si>
  <si>
    <t>con_03m_m67_a3_001.xlsx_RoiSetAuto-22.zip Distance px</t>
  </si>
  <si>
    <t>con_03m_m67_a3_001.xlsx_RoiSetAuto-23.zip Distance px</t>
  </si>
  <si>
    <t>con_03m_m67_a3_001.xlsx_RoiSetAuto-24.zip Distance px</t>
  </si>
  <si>
    <t>con_03m_m67_a3_001.xlsx_RoiSetAuto-3.zip Distance px</t>
  </si>
  <si>
    <t>con_03m_m67_a3_001.xlsx_RoiSetAuto-30.zip Distance px</t>
  </si>
  <si>
    <t>con_03m_m67_a3_001.xlsx_RoiSetAuto-34.zip Distance px</t>
  </si>
  <si>
    <t>con_03m_m67_a3_001.xlsx_RoiSetAuto-35.zip Distance px</t>
  </si>
  <si>
    <t>con_03m_m67_a3_001.xlsx_RoiSetAuto-36.zip Distance px</t>
  </si>
  <si>
    <t>con_03m_m67_a3_001.xlsx_RoiSetAuto-39.zip Distance px</t>
  </si>
  <si>
    <t>con_03m_m67_a3_001.xlsx_RoiSetAuto-41.zip Distance px</t>
  </si>
  <si>
    <t>con_03m_m67_a3_001.xlsx_RoiSetAuto-42.zip Distance px</t>
  </si>
  <si>
    <t>con_03m_m67_a3_001.xlsx_RoiSetAuto-43.zip Distance px</t>
  </si>
  <si>
    <t>con_03m_m67_a3_001.xlsx_RoiSetAuto-44.zip Distance px</t>
  </si>
  <si>
    <t>con_03m_m67_a3_001.xlsx_RoiSetAuto-45.zip Distance px</t>
  </si>
  <si>
    <t>con_03m_m67_a3_001.xlsx_RoiSetAuto-47.zip Distance px</t>
  </si>
  <si>
    <t>con_03m_m67_a3_001.xlsx_RoiSetAuto-48.zip Distance px</t>
  </si>
  <si>
    <t>con_03m_m67_a3_001.xlsx_RoiSetAuto-49.zip Distance px</t>
  </si>
  <si>
    <t>con_03m_m67_a3_001.xlsx_RoiSetAuto-5.zip Distance px</t>
  </si>
  <si>
    <t>con_03m_m67_a3_001.xlsx_RoiSetAuto-50.zip Distance px</t>
  </si>
  <si>
    <t>con_03m_m67_a3_001.xlsx_RoiSetAuto-51.zip Distance px</t>
  </si>
  <si>
    <t>con_03m_m67_a3_001.xlsx_RoiSetAuto-52.zip Distance px</t>
  </si>
  <si>
    <t>con_03m_m67_a3_001.xlsx_RoiSetAuto-53.zip Distance px</t>
  </si>
  <si>
    <t>con_03m_m67_a3_001.xlsx_RoiSetAuto-54.zip Distance px</t>
  </si>
  <si>
    <t>con_03m_m67_a3_001.xlsx_RoiSetAuto-55.zip Distance px</t>
  </si>
  <si>
    <t>con_03m_m67_a3_001.xlsx_RoiSetAuto-56.zip Distance px</t>
  </si>
  <si>
    <t>con_03m_m67_a3_001.xlsx_RoiSetAuto-57.zip Distance px</t>
  </si>
  <si>
    <t>con_03m_m67_a3_001.xlsx_RoiSetAuto-58.zip Distance px</t>
  </si>
  <si>
    <t>con_03m_m67_a3_001.xlsx_RoiSetAuto-6.zip Distance px</t>
  </si>
  <si>
    <t>con_03m_m67_a3_001.xlsx_RoiSetAuto-60.zip Distance px</t>
  </si>
  <si>
    <t>con_03m_m67_a3_001.xlsx_RoiSetAuto-61.zip Distance px</t>
  </si>
  <si>
    <t>con_03m_m67_a3_001.xlsx_RoiSetAuto-62.zip Distance px</t>
  </si>
  <si>
    <t>con_03m_m67_a3_001.xlsx_RoiSetAuto-63.zip Distance px</t>
  </si>
  <si>
    <t>con_03m_m67_a3_001.xlsx_RoiSetAuto-65.zip Distance px</t>
  </si>
  <si>
    <t>con_03m_m67_a3_001.xlsx_RoiSetAuto-67.zip Distance px</t>
  </si>
  <si>
    <t>con_03m_m67_a3_001.xlsx_RoiSetAuto-68.zip Distance px</t>
  </si>
  <si>
    <t>con_03m_m67_a3_001.xlsx_RoiSetAuto-69.zip Distance px</t>
  </si>
  <si>
    <t>con_03m_m67_a3_001.xlsx_RoiSetAuto-7.zip Distance px</t>
  </si>
  <si>
    <t>con_03m_m67_a3_001.xlsx_RoiSetAuto-71.zip Distance px</t>
  </si>
  <si>
    <t>con_03m_m67_a3_001.xlsx_RoiSetAuto-72.zip Distance px</t>
  </si>
  <si>
    <t>con_03m_m67_a3_001.xlsx_RoiSetAuto-73.zip Distance px</t>
  </si>
  <si>
    <t>con_03m_m67_a3_001.xlsx_RoiSetAuto-75.zip Distance px</t>
  </si>
  <si>
    <t>con_03m_m67_a3_001.xlsx_RoiSetAuto-76.zip Distance px</t>
  </si>
  <si>
    <t>con_03m_m67_a3_001.xlsx_RoiSetAuto-8.zip Distance px</t>
  </si>
  <si>
    <t>con_03m_m67_a3_001.xlsx_RoiSetAuto-81.zip Distance px</t>
  </si>
  <si>
    <t>con_03m_m67_a3_001.xlsx_RoiSetAuto-82.zip Distance px</t>
  </si>
  <si>
    <t>con_03m_m67_a3_001.xlsx_RoiSetAuto-85.zip Distance px</t>
  </si>
  <si>
    <t>con_03m_m67_a3_001.xlsx_RoiSetAuto-86.zip Distance px</t>
  </si>
  <si>
    <t>con_03m_m67_a3_001.xlsx_RoiSetAuto-88.zip Distance px</t>
  </si>
  <si>
    <t>con_03m_m67_a3_001.xlsx_RoiSetAuto-89.zip Distance px</t>
  </si>
  <si>
    <t>con_03m_m67_a3_001.xlsx_RoiSetAuto-90.zip Distance px</t>
  </si>
  <si>
    <t>con_03m_m67_a3_001.xlsx_RoiSetAuto-91.zip Distance px</t>
  </si>
  <si>
    <t>con_03m_m67_a3_001.xlsx_RoiSetAuto-92.zip Distance px</t>
  </si>
  <si>
    <t>con_03m_m67_a3_001.xlsx_RoiSetAuto-93.zip Distance px</t>
  </si>
  <si>
    <t>con_03m_m67_a3_001.xlsx_RoiSetAuto-94.zip Distance px</t>
  </si>
  <si>
    <t>con_03m_m67_a3_001.xlsx_RoiSetAuto-96.zip Distance px</t>
  </si>
  <si>
    <t>con_03m_m67_a3_001.xlsx_RoiSetAuto-97.zip Distance px</t>
  </si>
  <si>
    <t>con_03m_m67_a3_001.xlsx_RoiSetAuto-98.zip Distance px</t>
  </si>
  <si>
    <t>con_03m_m67_a3_001.xlsx_RoiSetAuto-99.zip Distance px</t>
  </si>
  <si>
    <t>con_03m_m67_a3_002.xlsx_RoiSetAuto-1.zip Distance px</t>
  </si>
  <si>
    <t>con_03m_m67_a3_002.xlsx_RoiSetAuto-10.zip Distance px</t>
  </si>
  <si>
    <t>con_03m_m67_a3_002.xlsx_RoiSetAuto-11.zip Distance px</t>
  </si>
  <si>
    <t>con_03m_m67_a3_002.xlsx_RoiSetAuto-12.zip Distance px</t>
  </si>
  <si>
    <t>con_03m_m67_a3_002.xlsx_RoiSetAuto-13.zip Distance px</t>
  </si>
  <si>
    <t>con_03m_m67_a3_002.xlsx_RoiSetAuto-14.zip Distance px</t>
  </si>
  <si>
    <t>con_03m_m67_a3_002.xlsx_RoiSetAuto-15.zip Distance px</t>
  </si>
  <si>
    <t>con_03m_m67_a3_002.xlsx_RoiSetAuto-16.zip Distance px</t>
  </si>
  <si>
    <t>con_03m_m67_a3_002.xlsx_RoiSetAuto-17.zip Distance px</t>
  </si>
  <si>
    <t>con_03m_m67_a3_002.xlsx_RoiSetAuto-18.zip Distance px</t>
  </si>
  <si>
    <t>con_03m_m67_a3_002.xlsx_RoiSetAuto-19.zip Distance px</t>
  </si>
  <si>
    <t>con_03m_m67_a3_002.xlsx_RoiSetAuto-2.zip Distance px</t>
  </si>
  <si>
    <t>con_03m_m67_a3_002.xlsx_RoiSetAuto-20.zip Distance px</t>
  </si>
  <si>
    <t>con_03m_m67_a3_002.xlsx_RoiSetAuto-21.zip Distance px</t>
  </si>
  <si>
    <t>con_03m_m67_a3_002.xlsx_RoiSetAuto-22.zip Distance px</t>
  </si>
  <si>
    <t>con_03m_m67_a3_002.xlsx_RoiSetAuto-23.zip Distance px</t>
  </si>
  <si>
    <t>con_03m_m67_a3_002.xlsx_RoiSetAuto-24.zip Distance px</t>
  </si>
  <si>
    <t>con_03m_m67_a3_002.xlsx_RoiSetAuto-25.zip Distance px</t>
  </si>
  <si>
    <t>con_03m_m67_a3_002.xlsx_RoiSetAuto-26.zip Distance px</t>
  </si>
  <si>
    <t>con_03m_m67_a3_002.xlsx_RoiSetAuto-27.zip Distance px</t>
  </si>
  <si>
    <t>con_03m_m67_a3_002.xlsx_RoiSetAuto-28.zip Distance px</t>
  </si>
  <si>
    <t>con_03m_m67_a3_002.xlsx_RoiSetAuto-29.zip Distance px</t>
  </si>
  <si>
    <t>con_03m_m67_a3_002.xlsx_RoiSetAuto-3.zip Distance px</t>
  </si>
  <si>
    <t>con_03m_m67_a3_002.xlsx_RoiSetAuto-30.zip Distance px</t>
  </si>
  <si>
    <t>con_03m_m67_a3_002.xlsx_RoiSetAuto-31.zip Distance px</t>
  </si>
  <si>
    <t>con_03m_m67_a3_002.xlsx_RoiSetAuto-32.zip Distance px</t>
  </si>
  <si>
    <t>con_03m_m67_a3_002.xlsx_RoiSetAuto-33.zip Distance px</t>
  </si>
  <si>
    <t>con_03m_m67_a3_002.xlsx_RoiSetAuto-34.zip Distance px</t>
  </si>
  <si>
    <t>con_03m_m67_a3_002.xlsx_RoiSetAuto-35.zip Distance px</t>
  </si>
  <si>
    <t>con_03m_m67_a3_002.xlsx_RoiSetAuto-36.zip Distance px</t>
  </si>
  <si>
    <t>con_03m_m67_a3_002.xlsx_RoiSetAuto-37.zip Distance px</t>
  </si>
  <si>
    <t>con_03m_m67_a3_002.xlsx_RoiSetAuto-38.zip Distance px</t>
  </si>
  <si>
    <t>con_03m_m67_a3_002.xlsx_RoiSetAuto-39.zip Distance px</t>
  </si>
  <si>
    <t>con_03m_m67_a3_002.xlsx_RoiSetAuto-4.zip Distance px</t>
  </si>
  <si>
    <t>con_03m_m67_a3_002.xlsx_RoiSetAuto-40.zip Distance px</t>
  </si>
  <si>
    <t>con_03m_m67_a3_002.xlsx_RoiSetAuto-41.zip Distance px</t>
  </si>
  <si>
    <t>con_03m_m67_a3_002.xlsx_RoiSetAuto-42.zip Distance px</t>
  </si>
  <si>
    <t>con_03m_m67_a3_002.xlsx_RoiSetAuto-43.zip Distance px</t>
  </si>
  <si>
    <t>con_03m_m67_a3_002.xlsx_RoiSetAuto-44.zip Distance px</t>
  </si>
  <si>
    <t>con_03m_m67_a3_002.xlsx_RoiSetAuto-45.zip Distance px</t>
  </si>
  <si>
    <t>con_03m_m67_a3_002.xlsx_RoiSetAuto-46.zip Distance px</t>
  </si>
  <si>
    <t>con_03m_m67_a3_002.xlsx_RoiSetAuto-47.zip Distance px</t>
  </si>
  <si>
    <t>con_03m_m67_a3_002.xlsx_RoiSetAuto-48.zip Distance px</t>
  </si>
  <si>
    <t>con_03m_m67_a3_002.xlsx_RoiSetAuto-49.zip Distance px</t>
  </si>
  <si>
    <t>con_03m_m67_a3_002.xlsx_RoiSetAuto-5.zip Distance px</t>
  </si>
  <si>
    <t>con_03m_m67_a3_002.xlsx_RoiSetAuto-50.zip Distance px</t>
  </si>
  <si>
    <t>con_03m_m67_a3_002.xlsx_RoiSetAuto-51.zip Distance px</t>
  </si>
  <si>
    <t>con_03m_m67_a3_002.xlsx_RoiSetAuto-52.zip Distance px</t>
  </si>
  <si>
    <t>con_03m_m67_a3_002.xlsx_RoiSetAuto-53.zip Distance px</t>
  </si>
  <si>
    <t>con_03m_m67_a3_002.xlsx_RoiSetAuto-6.zip Distance px</t>
  </si>
  <si>
    <t>con_03m_m67_a3_002.xlsx_RoiSetAuto-7.zip Distance px</t>
  </si>
  <si>
    <t>con_03m_m67_a3_002.xlsx_RoiSetAuto-8.zip Distance px</t>
  </si>
  <si>
    <t>con_03m_m67_a3_002.xlsx_RoiSetAuto-9.zip Distance px</t>
  </si>
  <si>
    <t>con_03m_m67_a3_003.xlsx_RoiSetAuto-1.zip Distance px</t>
  </si>
  <si>
    <t>con_03m_m67_a3_003.xlsx_RoiSetAuto-10.zip Distance px</t>
  </si>
  <si>
    <t>con_03m_m67_a3_003.xlsx_RoiSetAuto-11.zip Distance px</t>
  </si>
  <si>
    <t>con_03m_m67_a3_003.xlsx_RoiSetAuto-12.zip Distance px</t>
  </si>
  <si>
    <t>con_03m_m67_a3_003.xlsx_RoiSetAuto-15.zip Distance px</t>
  </si>
  <si>
    <t>con_03m_m67_a3_003.xlsx_RoiSetAuto-16.zip Distance px</t>
  </si>
  <si>
    <t>con_03m_m67_a3_003.xlsx_RoiSetAuto-17.zip Distance px</t>
  </si>
  <si>
    <t>con_03m_m67_a3_003.xlsx_RoiSetAuto-18.zip Distance px</t>
  </si>
  <si>
    <t>con_03m_m67_a3_003.xlsx_RoiSetAuto-19.zip Distance px</t>
  </si>
  <si>
    <t>con_03m_m67_a3_003.xlsx_RoiSetAuto-2.zip Distance px</t>
  </si>
  <si>
    <t>con_03m_m67_a3_003.xlsx_RoiSetAuto-20.zip Distance px</t>
  </si>
  <si>
    <t>con_03m_m67_a3_003.xlsx_RoiSetAuto-21.zip Distance px</t>
  </si>
  <si>
    <t>con_03m_m67_a3_003.xlsx_RoiSetAuto-22.zip Distance px</t>
  </si>
  <si>
    <t>con_03m_m67_a3_003.xlsx_RoiSetAuto-24.zip Distance px</t>
  </si>
  <si>
    <t>con_03m_m67_a3_003.xlsx_RoiSetAuto-25.zip Distance px</t>
  </si>
  <si>
    <t>con_03m_m67_a3_003.xlsx_RoiSetAuto-26.zip Distance px</t>
  </si>
  <si>
    <t>con_03m_m67_a3_003.xlsx_RoiSetAuto-27.zip Distance px</t>
  </si>
  <si>
    <t>con_03m_m67_a3_003.xlsx_RoiSetAuto-28.zip Distance px</t>
  </si>
  <si>
    <t>con_03m_m67_a3_003.xlsx_RoiSetAuto-29.zip Distance px</t>
  </si>
  <si>
    <t>con_03m_m67_a3_003.xlsx_RoiSetAuto-31.zip Distance px</t>
  </si>
  <si>
    <t>con_03m_m67_a3_003.xlsx_RoiSetAuto-32.zip Distance px</t>
  </si>
  <si>
    <t>con_03m_m67_a3_003.xlsx_RoiSetAuto-33.zip Distance px</t>
  </si>
  <si>
    <t>con_03m_m67_a3_003.xlsx_RoiSetAuto-35.zip Distance px</t>
  </si>
  <si>
    <t>con_03m_m67_a3_003.xlsx_RoiSetAuto-36.zip Distance px</t>
  </si>
  <si>
    <t>con_03m_m67_a3_003.xlsx_RoiSetAuto-37.zip Distance px</t>
  </si>
  <si>
    <t>con_03m_m67_a3_003.xlsx_RoiSetAuto-38.zip Distance px</t>
  </si>
  <si>
    <t>con_03m_m67_a3_003.xlsx_RoiSetAuto-4.zip Distance px</t>
  </si>
  <si>
    <t>con_03m_m67_a3_003.xlsx_RoiSetAuto-40.zip Distance px</t>
  </si>
  <si>
    <t>con_03m_m67_a3_003.xlsx_RoiSetAuto-41.zip Distance px</t>
  </si>
  <si>
    <t>con_03m_m67_a3_003.xlsx_RoiSetAuto-43.zip Distance px</t>
  </si>
  <si>
    <t>con_03m_m67_a3_003.xlsx_RoiSetAuto-46.zip Distance px</t>
  </si>
  <si>
    <t>con_03m_m67_a3_003.xlsx_RoiSetAuto-47.zip Distance px</t>
  </si>
  <si>
    <t>con_03m_m67_a3_003.xlsx_RoiSetAuto-48.zip Distance px</t>
  </si>
  <si>
    <t>con_03m_m67_a3_003.xlsx_RoiSetAuto-49.zip Distance px</t>
  </si>
  <si>
    <t>con_03m_m67_a3_003.xlsx_RoiSetAuto-5.zip Distance px</t>
  </si>
  <si>
    <t>con_03m_m67_a3_003.xlsx_RoiSetAuto-50.zip Distance px</t>
  </si>
  <si>
    <t>con_03m_m67_a3_003.xlsx_RoiSetAuto-52.zip Distance px</t>
  </si>
  <si>
    <t>con_03m_m67_a3_003.xlsx_RoiSetAuto-53.zip Distance px</t>
  </si>
  <si>
    <t>con_03m_m67_a3_003.xlsx_RoiSetAuto-6.zip Distance px</t>
  </si>
  <si>
    <t>con_03m_m67_a3_003.xlsx_RoiSetAuto-7.zip Distance px</t>
  </si>
  <si>
    <t>con_03m_m67_a3_003.xlsx_RoiSetAuto-8.zip Distance px</t>
  </si>
  <si>
    <t>con_04m_m67_a3_002.xlsx_RoiSetAuto-1.zip Distance px</t>
  </si>
  <si>
    <t>con_04m_m67_a3_002.xlsx_RoiSetAuto-10.zip Distance px</t>
  </si>
  <si>
    <t>con_04m_m67_a3_002.xlsx_RoiSetAuto-100.zip Distance px</t>
  </si>
  <si>
    <t>con_04m_m67_a3_002.xlsx_RoiSetAuto-101.zip Distance px</t>
  </si>
  <si>
    <t>con_04m_m67_a3_002.xlsx_RoiSetAuto-102.zip Distance px</t>
  </si>
  <si>
    <t>con_04m_m67_a3_002.xlsx_RoiSetAuto-103.zip Distance px</t>
  </si>
  <si>
    <t>con_04m_m67_a3_002.xlsx_RoiSetAuto-105.zip Distance px</t>
  </si>
  <si>
    <t>con_04m_m67_a3_002.xlsx_RoiSetAuto-106.zip Distance px</t>
  </si>
  <si>
    <t>con_04m_m67_a3_002.xlsx_RoiSetAuto-107.zip Distance px</t>
  </si>
  <si>
    <t>con_04m_m67_a3_002.xlsx_RoiSetAuto-108.zip Distance px</t>
  </si>
  <si>
    <t>con_04m_m67_a3_002.xlsx_RoiSetAuto-109.zip Distance px</t>
  </si>
  <si>
    <t>con_04m_m67_a3_002.xlsx_RoiSetAuto-11.zip Distance px</t>
  </si>
  <si>
    <t>con_04m_m67_a3_002.xlsx_RoiSetAuto-110.zip Distance px</t>
  </si>
  <si>
    <t>con_04m_m67_a3_002.xlsx_RoiSetAuto-111.zip Distance px</t>
  </si>
  <si>
    <t>con_04m_m67_a3_002.xlsx_RoiSetAuto-112.zip Distance px</t>
  </si>
  <si>
    <t>con_04m_m67_a3_002.xlsx_RoiSetAuto-113.zip Distance px</t>
  </si>
  <si>
    <t>con_04m_m67_a3_002.xlsx_RoiSetAuto-114.zip Distance px</t>
  </si>
  <si>
    <t>con_04m_m67_a3_002.xlsx_RoiSetAuto-115.zip Distance px</t>
  </si>
  <si>
    <t>con_04m_m67_a3_002.xlsx_RoiSetAuto-116.zip Distance px</t>
  </si>
  <si>
    <t>con_04m_m67_a3_002.xlsx_RoiSetAuto-12.zip Distance px</t>
  </si>
  <si>
    <t>con_04m_m67_a3_002.xlsx_RoiSetAuto-13.zip Distance px</t>
  </si>
  <si>
    <t>con_04m_m67_a3_002.xlsx_RoiSetAuto-14.zip Distance px</t>
  </si>
  <si>
    <t>con_04m_m67_a3_002.xlsx_RoiSetAuto-15.zip Distance px</t>
  </si>
  <si>
    <t>con_04m_m67_a3_002.xlsx_RoiSetAuto-16.zip Distance px</t>
  </si>
  <si>
    <t>con_04m_m67_a3_002.xlsx_RoiSetAuto-17.zip Distance px</t>
  </si>
  <si>
    <t>con_04m_m67_a3_002.xlsx_RoiSetAuto-19.zip Distance px</t>
  </si>
  <si>
    <t>con_04m_m67_a3_002.xlsx_RoiSetAuto-2.zip Distance px</t>
  </si>
  <si>
    <t>con_04m_m67_a3_002.xlsx_RoiSetAuto-20.zip Distance px</t>
  </si>
  <si>
    <t>con_04m_m67_a3_002.xlsx_RoiSetAuto-21.zip Distance px</t>
  </si>
  <si>
    <t>con_04m_m67_a3_002.xlsx_RoiSetAuto-22.zip Distance px</t>
  </si>
  <si>
    <t>con_04m_m67_a3_002.xlsx_RoiSetAuto-23.zip Distance px</t>
  </si>
  <si>
    <t>con_04m_m67_a3_002.xlsx_RoiSetAuto-24.zip Distance px</t>
  </si>
  <si>
    <t>con_04m_m67_a3_002.xlsx_RoiSetAuto-25.zip Distance px</t>
  </si>
  <si>
    <t>con_04m_m67_a3_002.xlsx_RoiSetAuto-26.zip Distance px</t>
  </si>
  <si>
    <t>con_04m_m67_a3_002.xlsx_RoiSetAuto-27.zip Distance px</t>
  </si>
  <si>
    <t>con_04m_m67_a3_002.xlsx_RoiSetAuto-28.zip Distance px</t>
  </si>
  <si>
    <t>con_04m_m67_a3_002.xlsx_RoiSetAuto-29.zip Distance px</t>
  </si>
  <si>
    <t>con_04m_m67_a3_002.xlsx_RoiSetAuto-30.zip Distance px</t>
  </si>
  <si>
    <t>con_04m_m67_a3_002.xlsx_RoiSetAuto-31.zip Distance px</t>
  </si>
  <si>
    <t>con_04m_m67_a3_002.xlsx_RoiSetAuto-32.zip Distance px</t>
  </si>
  <si>
    <t>con_04m_m67_a3_002.xlsx_RoiSetAuto-33.zip Distance px</t>
  </si>
  <si>
    <t>con_04m_m67_a3_002.xlsx_RoiSetAuto-34.zip Distance px</t>
  </si>
  <si>
    <t>con_04m_m67_a3_002.xlsx_RoiSetAuto-35.zip Distance px</t>
  </si>
  <si>
    <t>con_04m_m67_a3_002.xlsx_RoiSetAuto-36.zip Distance px</t>
  </si>
  <si>
    <t>con_04m_m67_a3_002.xlsx_RoiSetAuto-37.zip Distance px</t>
  </si>
  <si>
    <t>con_04m_m67_a3_002.xlsx_RoiSetAuto-38.zip Distance px</t>
  </si>
  <si>
    <t>con_04m_m67_a3_002.xlsx_RoiSetAuto-39.zip Distance px</t>
  </si>
  <si>
    <t>con_04m_m67_a3_002.xlsx_RoiSetAuto-4.zip Distance px</t>
  </si>
  <si>
    <t>con_04m_m67_a3_002.xlsx_RoiSetAuto-40.zip Distance px</t>
  </si>
  <si>
    <t>con_04m_m67_a3_002.xlsx_RoiSetAuto-41.zip Distance px</t>
  </si>
  <si>
    <t>con_04m_m67_a3_002.xlsx_RoiSetAuto-42.zip Distance px</t>
  </si>
  <si>
    <t>con_04m_m67_a3_002.xlsx_RoiSetAuto-43.zip Distance px</t>
  </si>
  <si>
    <t>con_04m_m67_a3_002.xlsx_RoiSetAuto-44.zip Distance px</t>
  </si>
  <si>
    <t>con_04m_m67_a3_002.xlsx_RoiSetAuto-45.zip Distance px</t>
  </si>
  <si>
    <t>con_04m_m67_a3_002.xlsx_RoiSetAuto-46.zip Distance px</t>
  </si>
  <si>
    <t>con_04m_m67_a3_002.xlsx_RoiSetAuto-47.zip Distance px</t>
  </si>
  <si>
    <t>con_04m_m67_a3_002.xlsx_RoiSetAuto-48.zip Distance px</t>
  </si>
  <si>
    <t>con_04m_m67_a3_002.xlsx_RoiSetAuto-49.zip Distance px</t>
  </si>
  <si>
    <t>con_04m_m67_a3_002.xlsx_RoiSetAuto-5.zip Distance px</t>
  </si>
  <si>
    <t>con_04m_m67_a3_002.xlsx_RoiSetAuto-50.zip Distance px</t>
  </si>
  <si>
    <t>con_04m_m67_a3_002.xlsx_RoiSetAuto-51.zip Distance px</t>
  </si>
  <si>
    <t>con_04m_m67_a3_002.xlsx_RoiSetAuto-52.zip Distance px</t>
  </si>
  <si>
    <t>con_04m_m67_a3_002.xlsx_RoiSetAuto-53.zip Distance px</t>
  </si>
  <si>
    <t>con_04m_m67_a3_002.xlsx_RoiSetAuto-54.zip Distance px</t>
  </si>
  <si>
    <t>con_04m_m67_a3_002.xlsx_RoiSetAuto-55.zip Distance px</t>
  </si>
  <si>
    <t>con_04m_m67_a3_002.xlsx_RoiSetAuto-56.zip Distance px</t>
  </si>
  <si>
    <t>con_04m_m67_a3_002.xlsx_RoiSetAuto-57.zip Distance px</t>
  </si>
  <si>
    <t>con_04m_m67_a3_002.xlsx_RoiSetAuto-58.zip Distance px</t>
  </si>
  <si>
    <t>con_04m_m67_a3_002.xlsx_RoiSetAuto-59.zip Distance px</t>
  </si>
  <si>
    <t>con_04m_m67_a3_002.xlsx_RoiSetAuto-6.zip Distance px</t>
  </si>
  <si>
    <t>con_04m_m67_a3_002.xlsx_RoiSetAuto-60.zip Distance px</t>
  </si>
  <si>
    <t>con_04m_m67_a3_002.xlsx_RoiSetAuto-61.zip Distance px</t>
  </si>
  <si>
    <t>con_04m_m67_a3_002.xlsx_RoiSetAuto-62.zip Distance px</t>
  </si>
  <si>
    <t>con_04m_m67_a3_002.xlsx_RoiSetAuto-65.zip Distance px</t>
  </si>
  <si>
    <t>con_04m_m67_a3_002.xlsx_RoiSetAuto-66.zip Distance px</t>
  </si>
  <si>
    <t>con_04m_m67_a3_002.xlsx_RoiSetAuto-67.zip Distance px</t>
  </si>
  <si>
    <t>con_04m_m67_a3_002.xlsx_RoiSetAuto-68.zip Distance px</t>
  </si>
  <si>
    <t>con_04m_m67_a3_002.xlsx_RoiSetAuto-69.zip Distance px</t>
  </si>
  <si>
    <t>con_04m_m67_a3_002.xlsx_RoiSetAuto-7.zip Distance px</t>
  </si>
  <si>
    <t>con_04m_m67_a3_002.xlsx_RoiSetAuto-70.zip Distance px</t>
  </si>
  <si>
    <t>con_04m_m67_a3_002.xlsx_RoiSetAuto-71.zip Distance px</t>
  </si>
  <si>
    <t>con_04m_m67_a3_002.xlsx_RoiSetAuto-72.zip Distance px</t>
  </si>
  <si>
    <t>con_04m_m67_a3_002.xlsx_RoiSetAuto-73.zip Distance px</t>
  </si>
  <si>
    <t>con_04m_m67_a3_002.xlsx_RoiSetAuto-74.zip Distance px</t>
  </si>
  <si>
    <t>con_04m_m67_a3_002.xlsx_RoiSetAuto-75.zip Distance px</t>
  </si>
  <si>
    <t>con_04m_m67_a3_002.xlsx_RoiSetAuto-76.zip Distance px</t>
  </si>
  <si>
    <t>con_04m_m67_a3_002.xlsx_RoiSetAuto-77.zip Distance px</t>
  </si>
  <si>
    <t>con_04m_m67_a3_002.xlsx_RoiSetAuto-78.zip Distance px</t>
  </si>
  <si>
    <t>con_04m_m67_a3_002.xlsx_RoiSetAuto-79.zip Distance px</t>
  </si>
  <si>
    <t>con_04m_m67_a3_002.xlsx_RoiSetAuto-8.zip Distance px</t>
  </si>
  <si>
    <t>con_04m_m67_a3_002.xlsx_RoiSetAuto-80.zip Distance px</t>
  </si>
  <si>
    <t>con_04m_m67_a3_002.xlsx_RoiSetAuto-81.zip Distance px</t>
  </si>
  <si>
    <t>con_04m_m67_a3_002.xlsx_RoiSetAuto-82.zip Distance px</t>
  </si>
  <si>
    <t>con_04m_m67_a3_002.xlsx_RoiSetAuto-83.zip Distance px</t>
  </si>
  <si>
    <t>con_04m_m67_a3_002.xlsx_RoiSetAuto-85.zip Distance px</t>
  </si>
  <si>
    <t>con_04m_m67_a3_002.xlsx_RoiSetAuto-86.zip Distance px</t>
  </si>
  <si>
    <t>con_04m_m67_a3_002.xlsx_RoiSetAuto-87.zip Distance px</t>
  </si>
  <si>
    <t>con_04m_m67_a3_002.xlsx_RoiSetAuto-88.zip Distance px</t>
  </si>
  <si>
    <t>con_04m_m67_a3_002.xlsx_RoiSetAuto-89.zip Distance px</t>
  </si>
  <si>
    <t>con_04m_m67_a3_002.xlsx_RoiSetAuto-9.zip Distance px</t>
  </si>
  <si>
    <t>con_04m_m67_a3_002.xlsx_RoiSetAuto-90.zip Distance px</t>
  </si>
  <si>
    <t>con_04m_m67_a3_002.xlsx_RoiSetAuto-91.zip Distance px</t>
  </si>
  <si>
    <t>con_04m_m67_a3_002.xlsx_RoiSetAuto-92.zip Distance px</t>
  </si>
  <si>
    <t>con_04m_m67_a3_002.xlsx_RoiSetAuto-93.zip Distance px</t>
  </si>
  <si>
    <t>con_04m_m67_a3_002.xlsx_RoiSetAuto-94.zip Distance px</t>
  </si>
  <si>
    <t>con_04m_m67_a3_002.xlsx_RoiSetAuto-95.zip Distance px</t>
  </si>
  <si>
    <t>con_04m_m67_a3_002.xlsx_RoiSetAuto-96.zip Distance px</t>
  </si>
  <si>
    <t>con_04m_m67_a3_002.xlsx_RoiSetAuto-97.zip Distance px</t>
  </si>
  <si>
    <t>con_04m_m67_a3_002.xlsx_RoiSetAuto-98.zip Distance px</t>
  </si>
  <si>
    <t>con_04m_m67_a3_002.xlsx_RoiSetAuto-99.zip Distance px</t>
  </si>
  <si>
    <t>con_04m_m67_a3_003.xlsx_RoiSetAuto-1.zip Distance px</t>
  </si>
  <si>
    <t>con_04m_m67_a3_003.xlsx_RoiSetAuto-10.zip Distance px</t>
  </si>
  <si>
    <t>con_04m_m67_a3_003.xlsx_RoiSetAuto-11.zip Distance px</t>
  </si>
  <si>
    <t>con_04m_m67_a3_003.xlsx_RoiSetAuto-12.zip Distance px</t>
  </si>
  <si>
    <t>con_04m_m67_a3_003.xlsx_RoiSetAuto-13.zip Distance px</t>
  </si>
  <si>
    <t>con_04m_m67_a3_003.xlsx_RoiSetAuto-14.zip Distance px</t>
  </si>
  <si>
    <t>con_04m_m67_a3_003.xlsx_RoiSetAuto-15.zip Distance px</t>
  </si>
  <si>
    <t>con_04m_m67_a3_003.xlsx_RoiSetAuto-16.zip Distance px</t>
  </si>
  <si>
    <t>con_04m_m67_a3_003.xlsx_RoiSetAuto-17.zip Distance px</t>
  </si>
  <si>
    <t>con_04m_m67_a3_003.xlsx_RoiSetAuto-18.zip Distance px</t>
  </si>
  <si>
    <t>con_04m_m67_a3_003.xlsx_RoiSetAuto-19.zip Distance px</t>
  </si>
  <si>
    <t>con_04m_m67_a3_003.xlsx_RoiSetAuto-2.zip Distance px</t>
  </si>
  <si>
    <t>con_04m_m67_a3_003.xlsx_RoiSetAuto-20.zip Distance px</t>
  </si>
  <si>
    <t>con_04m_m67_a3_003.xlsx_RoiSetAuto-21.zip Distance px</t>
  </si>
  <si>
    <t>con_04m_m67_a3_003.xlsx_RoiSetAuto-23.zip Distance px</t>
  </si>
  <si>
    <t>con_04m_m67_a3_003.xlsx_RoiSetAuto-24.zip Distance px</t>
  </si>
  <si>
    <t>con_04m_m67_a3_003.xlsx_RoiSetAuto-25.zip Distance px</t>
  </si>
  <si>
    <t>con_04m_m67_a3_003.xlsx_RoiSetAuto-27.zip Distance px</t>
  </si>
  <si>
    <t>con_04m_m67_a3_003.xlsx_RoiSetAuto-28.zip Distance px</t>
  </si>
  <si>
    <t>con_04m_m67_a3_003.xlsx_RoiSetAuto-29.zip Distance px</t>
  </si>
  <si>
    <t>con_04m_m67_a3_003.xlsx_RoiSetAuto-30.zip Distance px</t>
  </si>
  <si>
    <t>con_04m_m67_a3_003.xlsx_RoiSetAuto-31.zip Distance px</t>
  </si>
  <si>
    <t>con_04m_m67_a3_003.xlsx_RoiSetAuto-32.zip Distance px</t>
  </si>
  <si>
    <t>con_04m_m67_a3_003.xlsx_RoiSetAuto-34.zip Distance px</t>
  </si>
  <si>
    <t>con_04m_m67_a3_003.xlsx_RoiSetAuto-35.zip Distance px</t>
  </si>
  <si>
    <t>con_04m_m67_a3_003.xlsx_RoiSetAuto-36.zip Distance px</t>
  </si>
  <si>
    <t>con_04m_m67_a3_003.xlsx_RoiSetAuto-38.zip Distance px</t>
  </si>
  <si>
    <t>con_04m_m67_a3_003.xlsx_RoiSetAuto-39.zip Distance px</t>
  </si>
  <si>
    <t>con_04m_m67_a3_003.xlsx_RoiSetAuto-4.zip Distance px</t>
  </si>
  <si>
    <t>con_04m_m67_a3_003.xlsx_RoiSetAuto-40.zip Distance px</t>
  </si>
  <si>
    <t>con_04m_m67_a3_003.xlsx_RoiSetAuto-41.zip Distance px</t>
  </si>
  <si>
    <t>con_04m_m67_a3_003.xlsx_RoiSetAuto-42.zip Distance px</t>
  </si>
  <si>
    <t>con_04m_m67_a3_003.xlsx_RoiSetAuto-43.zip Distance px</t>
  </si>
  <si>
    <t>con_04m_m67_a3_003.xlsx_RoiSetAuto-44.zip Distance px</t>
  </si>
  <si>
    <t>con_04m_m67_a3_003.xlsx_RoiSetAuto-45.zip Distance px</t>
  </si>
  <si>
    <t>con_04m_m67_a3_003.xlsx_RoiSetAuto-46.zip Distance px</t>
  </si>
  <si>
    <t>con_04m_m67_a3_003.xlsx_RoiSetAuto-47.zip Distance px</t>
  </si>
  <si>
    <t>con_04m_m67_a3_003.xlsx_RoiSetAuto-49.zip Distance px</t>
  </si>
  <si>
    <t>con_04m_m67_a3_003.xlsx_RoiSetAuto-5.zip Distance px</t>
  </si>
  <si>
    <t>con_04m_m67_a3_003.xlsx_RoiSetAuto-50.zip Distance px</t>
  </si>
  <si>
    <t>con_04m_m67_a3_003.xlsx_RoiSetAuto-51.zip Distance px</t>
  </si>
  <si>
    <t>con_04m_m67_a3_003.xlsx_RoiSetAuto-52.zip Distance px</t>
  </si>
  <si>
    <t>con_04m_m67_a3_003.xlsx_RoiSetAuto-53.zip Distance px</t>
  </si>
  <si>
    <t>con_04m_m67_a3_003.xlsx_RoiSetAuto-54.zip Distance px</t>
  </si>
  <si>
    <t>con_04m_m67_a3_003.xlsx_RoiSetAuto-55.zip Distance px</t>
  </si>
  <si>
    <t>con_04m_m67_a3_003.xlsx_RoiSetAuto-56.zip Distance px</t>
  </si>
  <si>
    <t>con_04m_m67_a3_003.xlsx_RoiSetAuto-57.zip Distance px</t>
  </si>
  <si>
    <t>con_04m_m67_a3_003.xlsx_RoiSetAuto-58.zip Distance px</t>
  </si>
  <si>
    <t>con_04m_m67_a3_003.xlsx_RoiSetAuto-59.zip Distance px</t>
  </si>
  <si>
    <t>con_04m_m67_a3_003.xlsx_RoiSetAuto-6.zip Distance px</t>
  </si>
  <si>
    <t>con_04m_m67_a3_003.xlsx_RoiSetAuto-60.zip Distance px</t>
  </si>
  <si>
    <t>con_04m_m67_a3_003.xlsx_RoiSetAuto-61.zip Distance px</t>
  </si>
  <si>
    <t>con_04m_m67_a3_003.xlsx_RoiSetAuto-62.zip Distance px</t>
  </si>
  <si>
    <t>con_04m_m67_a3_003.xlsx_RoiSetAuto-63.zip Distance px</t>
  </si>
  <si>
    <t>con_04m_m67_a3_003.xlsx_RoiSetAuto-64.zip Distance px</t>
  </si>
  <si>
    <t>con_04m_m67_a3_003.xlsx_RoiSetAuto-65.zip Distance px</t>
  </si>
  <si>
    <t>con_04m_m67_a3_003.xlsx_RoiSetAuto-66.zip Distance px</t>
  </si>
  <si>
    <t>con_04m_m67_a3_003.xlsx_RoiSetAuto-67.zip Distance px</t>
  </si>
  <si>
    <t>con_04m_m67_a3_003.xlsx_RoiSetAuto-68.zip Distance px</t>
  </si>
  <si>
    <t>con_04m_m67_a3_003.xlsx_RoiSetAuto-7.zip Distance px</t>
  </si>
  <si>
    <t>con_04m_m67_a3_003.xlsx_RoiSetAuto-70.zip Distance px</t>
  </si>
  <si>
    <t>con_04m_m67_a3_003.xlsx_RoiSetAuto-71.zip Distance px</t>
  </si>
  <si>
    <t>con_04m_m67_a3_003.xlsx_RoiSetAuto-72.zip Distance px</t>
  </si>
  <si>
    <t>con_04m_m67_a3_003.xlsx_RoiSetAuto-73.zip Distance px</t>
  </si>
  <si>
    <t>con_04m_m67_a3_003.xlsx_RoiSetAuto-74.zip Distance px</t>
  </si>
  <si>
    <t>con_04m_m67_a3_003.xlsx_RoiSetAuto-75.zip Distance px</t>
  </si>
  <si>
    <t>con_04m_m67_a3_003.xlsx_RoiSetAuto-76.zip Distance px</t>
  </si>
  <si>
    <t>con_04m_m67_a3_003.xlsx_RoiSetAuto-77.zip Distance px</t>
  </si>
  <si>
    <t>con_04m_m67_a3_003.xlsx_RoiSetAuto-78.zip Distance px</t>
  </si>
  <si>
    <t>con_04m_m67_a3_003.xlsx_RoiSetAuto-79.zip Distance px</t>
  </si>
  <si>
    <t>con_04m_m67_a3_003.xlsx_RoiSetAuto-8.zip Distance px</t>
  </si>
  <si>
    <t>con_04m_m67_a3_003.xlsx_RoiSetAuto-80.zip Distance px</t>
  </si>
  <si>
    <t>con_04m_m67_a3_003.xlsx_RoiSetAuto-81.zip Distance px</t>
  </si>
  <si>
    <t>con_04m_m67_a3_003.xlsx_RoiSetAuto-82.zip Distance px</t>
  </si>
  <si>
    <t>con_04m_m67_a3_003.xlsx_RoiSetAuto-83.zip Distance px</t>
  </si>
  <si>
    <t>con_04m_m67_a3_003.xlsx_RoiSetAuto-84.zip Distance px</t>
  </si>
  <si>
    <t>con_04m_m67_a3_003.xlsx_RoiSetAuto-85.zip Distance px</t>
  </si>
  <si>
    <t>con_04m_m67_a3_003.xlsx_RoiSetAuto-86.zip Distance px</t>
  </si>
  <si>
    <t>con_04m_m67_a3_003.xlsx_RoiSetAuto-87.zip Distance px</t>
  </si>
  <si>
    <t>con_04m_m67_a3_003.xlsx_RoiSetAuto-89.zip Distance px</t>
  </si>
  <si>
    <t>con_04m_m67_a3_003.xlsx_RoiSetAuto-90.zip Distance px</t>
  </si>
  <si>
    <t>con_04m_m67_a3_003.xlsx_RoiSetAuto-91.zip Distance px</t>
  </si>
  <si>
    <t>con_04m_m67_a3_003.xlsx_RoiSetAuto-92.zip Distance px</t>
  </si>
  <si>
    <t>con_04m_m67_a3_003.xlsx_RoiSetAuto-93.zip Distance px</t>
  </si>
  <si>
    <t>con_04m_m67_a3_003.xlsx_RoiSetAuto-95.zip Distance px</t>
  </si>
  <si>
    <t>con_04m_m67_a3_003.xlsx_RoiSetAuto-96.zip Distance px</t>
  </si>
  <si>
    <t>con_04m_m67_a3_003.xlsx_RoiSetAuto-99.zip Distance px</t>
  </si>
  <si>
    <t>con_05m_m67_a3_001.xlsx_RoiSetAuto-100.zip Distance px</t>
  </si>
  <si>
    <t>con_05m_m67_a3_001.xlsx_RoiSetAuto-101.zip Distance px</t>
  </si>
  <si>
    <t>con_05m_m67_a3_001.xlsx_RoiSetAuto-102.zip Distance px</t>
  </si>
  <si>
    <t>con_05m_m67_a3_001.xlsx_RoiSetAuto-12.zip Distance px</t>
  </si>
  <si>
    <t>con_05m_m67_a3_001.xlsx_RoiSetAuto-13.zip Distance px</t>
  </si>
  <si>
    <t>con_05m_m67_a3_001.xlsx_RoiSetAuto-14.zip Distance px</t>
  </si>
  <si>
    <t>con_05m_m67_a3_001.xlsx_RoiSetAuto-16.zip Distance px</t>
  </si>
  <si>
    <t>con_05m_m67_a3_001.xlsx_RoiSetAuto-18.zip Distance px</t>
  </si>
  <si>
    <t>con_05m_m67_a3_001.xlsx_RoiSetAuto-19.zip Distance px</t>
  </si>
  <si>
    <t>con_05m_m67_a3_001.xlsx_RoiSetAuto-2.zip Distance px</t>
  </si>
  <si>
    <t>con_05m_m67_a3_001.xlsx_RoiSetAuto-21.zip Distance px</t>
  </si>
  <si>
    <t>con_05m_m67_a3_001.xlsx_RoiSetAuto-25.zip Distance px</t>
  </si>
  <si>
    <t>con_05m_m67_a3_001.xlsx_RoiSetAuto-26.zip Distance px</t>
  </si>
  <si>
    <t>con_05m_m67_a3_001.xlsx_RoiSetAuto-27.zip Distance px</t>
  </si>
  <si>
    <t>con_05m_m67_a3_001.xlsx_RoiSetAuto-28.zip Distance px</t>
  </si>
  <si>
    <t>con_05m_m67_a3_001.xlsx_RoiSetAuto-29.zip Distance px</t>
  </si>
  <si>
    <t>con_05m_m67_a3_001.xlsx_RoiSetAuto-3.zip Distance px</t>
  </si>
  <si>
    <t>con_05m_m67_a3_001.xlsx_RoiSetAuto-30.zip Distance px</t>
  </si>
  <si>
    <t>con_05m_m67_a3_001.xlsx_RoiSetAuto-31.zip Distance px</t>
  </si>
  <si>
    <t>con_05m_m67_a3_001.xlsx_RoiSetAuto-34.zip Distance px</t>
  </si>
  <si>
    <t>con_05m_m67_a3_001.xlsx_RoiSetAuto-37.zip Distance px</t>
  </si>
  <si>
    <t>con_05m_m67_a3_001.xlsx_RoiSetAuto-39.zip Distance px</t>
  </si>
  <si>
    <t>con_05m_m67_a3_001.xlsx_RoiSetAuto-4.zip Distance px</t>
  </si>
  <si>
    <t>con_05m_m67_a3_001.xlsx_RoiSetAuto-41.zip Distance px</t>
  </si>
  <si>
    <t>con_05m_m67_a3_001.xlsx_RoiSetAuto-42.zip Distance px</t>
  </si>
  <si>
    <t>con_05m_m67_a3_001.xlsx_RoiSetAuto-43.zip Distance px</t>
  </si>
  <si>
    <t>con_05m_m67_a3_001.xlsx_RoiSetAuto-46.zip Distance px</t>
  </si>
  <si>
    <t>con_05m_m67_a3_001.xlsx_RoiSetAuto-48.zip Distance px</t>
  </si>
  <si>
    <t>con_05m_m67_a3_001.xlsx_RoiSetAuto-49.zip Distance px</t>
  </si>
  <si>
    <t>con_05m_m67_a3_001.xlsx_RoiSetAuto-5.zip Distance px</t>
  </si>
  <si>
    <t>con_05m_m67_a3_001.xlsx_RoiSetAuto-50.zip Distance px</t>
  </si>
  <si>
    <t>con_05m_m67_a3_001.xlsx_RoiSetAuto-51.zip Distance px</t>
  </si>
  <si>
    <t>con_05m_m67_a3_001.xlsx_RoiSetAuto-52.zip Distance px</t>
  </si>
  <si>
    <t>con_05m_m67_a3_001.xlsx_RoiSetAuto-53.zip Distance px</t>
  </si>
  <si>
    <t>con_05m_m67_a3_001.xlsx_RoiSetAuto-54.zip Distance px</t>
  </si>
  <si>
    <t>con_05m_m67_a3_001.xlsx_RoiSetAuto-55.zip Distance px</t>
  </si>
  <si>
    <t>con_05m_m67_a3_001.xlsx_RoiSetAuto-56.zip Distance px</t>
  </si>
  <si>
    <t>con_05m_m67_a3_001.xlsx_RoiSetAuto-57.zip Distance px</t>
  </si>
  <si>
    <t>con_05m_m67_a3_001.xlsx_RoiSetAuto-59.zip Distance px</t>
  </si>
  <si>
    <t>con_05m_m67_a3_001.xlsx_RoiSetAuto-6.zip Distance px</t>
  </si>
  <si>
    <t>con_05m_m67_a3_001.xlsx_RoiSetAuto-60.zip Distance px</t>
  </si>
  <si>
    <t>con_05m_m67_a3_001.xlsx_RoiSetAuto-61.zip Distance px</t>
  </si>
  <si>
    <t>con_05m_m67_a3_001.xlsx_RoiSetAuto-63.zip Distance px</t>
  </si>
  <si>
    <t>con_05m_m67_a3_001.xlsx_RoiSetAuto-64.zip Distance px</t>
  </si>
  <si>
    <t>con_05m_m67_a3_001.xlsx_RoiSetAuto-65.zip Distance px</t>
  </si>
  <si>
    <t>con_05m_m67_a3_001.xlsx_RoiSetAuto-67.zip Distance px</t>
  </si>
  <si>
    <t>con_05m_m67_a3_001.xlsx_RoiSetAuto-69.zip Distance px</t>
  </si>
  <si>
    <t>con_05m_m67_a3_001.xlsx_RoiSetAuto-7.zip Distance px</t>
  </si>
  <si>
    <t>con_05m_m67_a3_001.xlsx_RoiSetAuto-70.zip Distance px</t>
  </si>
  <si>
    <t>con_05m_m67_a3_001.xlsx_RoiSetAuto-71.zip Distance px</t>
  </si>
  <si>
    <t>con_05m_m67_a3_001.xlsx_RoiSetAuto-72.zip Distance px</t>
  </si>
  <si>
    <t>con_05m_m67_a3_001.xlsx_RoiSetAuto-73.zip Distance px</t>
  </si>
  <si>
    <t>con_05m_m67_a3_001.xlsx_RoiSetAuto-74.zip Distance px</t>
  </si>
  <si>
    <t>con_05m_m67_a3_001.xlsx_RoiSetAuto-75.zip Distance px</t>
  </si>
  <si>
    <t>con_05m_m67_a3_001.xlsx_RoiSetAuto-76.zip Distance px</t>
  </si>
  <si>
    <t>con_05m_m67_a3_001.xlsx_RoiSetAuto-77.zip Distance px</t>
  </si>
  <si>
    <t>con_05m_m67_a3_001.xlsx_RoiSetAuto-78.zip Distance px</t>
  </si>
  <si>
    <t>con_05m_m67_a3_001.xlsx_RoiSetAuto-79.zip Distance px</t>
  </si>
  <si>
    <t>con_05m_m67_a3_001.xlsx_RoiSetAuto-8.zip Distance px</t>
  </si>
  <si>
    <t>con_05m_m67_a3_001.xlsx_RoiSetAuto-80.zip Distance px</t>
  </si>
  <si>
    <t>con_05m_m67_a3_001.xlsx_RoiSetAuto-82.zip Distance px</t>
  </si>
  <si>
    <t>con_05m_m67_a3_001.xlsx_RoiSetAuto-83.zip Distance px</t>
  </si>
  <si>
    <t>con_05m_m67_a3_001.xlsx_RoiSetAuto-84.zip Distance px</t>
  </si>
  <si>
    <t>con_05m_m67_a3_001.xlsx_RoiSetAuto-85.zip Distance px</t>
  </si>
  <si>
    <t>con_05m_m67_a3_001.xlsx_RoiSetAuto-87.zip Distance px</t>
  </si>
  <si>
    <t>con_05m_m67_a3_001.xlsx_RoiSetAuto-88.zip Distance px</t>
  </si>
  <si>
    <t>con_05m_m67_a3_001.xlsx_RoiSetAuto-90.zip Distance px</t>
  </si>
  <si>
    <t>con_05m_m67_a3_001.xlsx_RoiSetAuto-92.zip Distance px</t>
  </si>
  <si>
    <t>con_05m_m67_a3_001.xlsx_RoiSetAuto-93.zip Distance px</t>
  </si>
  <si>
    <t>con_05m_m67_a3_001.xlsx_RoiSetAuto-94.zip Distance px</t>
  </si>
  <si>
    <t>con_05m_m67_a3_001.xlsx_RoiSetAuto-95.zip Distance px</t>
  </si>
  <si>
    <t>con_05m_m67_a3_001.xlsx_RoiSetAuto-96.zip Distance px</t>
  </si>
  <si>
    <t>con_05m_m67_a3_001.xlsx_RoiSetAuto-98.zip Distance px</t>
  </si>
  <si>
    <t>con_05m_m67_a3_001.xlsx_RoiSetAuto-99.zip Distance px</t>
  </si>
  <si>
    <t>con_06m_m67_a3_001.xlsx_RoiSetAuto-1.zip Distance px</t>
  </si>
  <si>
    <t>con_06m_m67_a3_001.xlsx_RoiSetAuto-10.zip Distance px</t>
  </si>
  <si>
    <t>con_06m_m67_a3_001.xlsx_RoiSetAuto-12.zip Distance px</t>
  </si>
  <si>
    <t>con_06m_m67_a3_001.xlsx_RoiSetAuto-13.zip Distance px</t>
  </si>
  <si>
    <t>con_06m_m67_a3_001.xlsx_RoiSetAuto-15.zip Distance px</t>
  </si>
  <si>
    <t>con_06m_m67_a3_001.xlsx_RoiSetAuto-16.zip Distance px</t>
  </si>
  <si>
    <t>con_06m_m67_a3_001.xlsx_RoiSetAuto-17.zip Distance px</t>
  </si>
  <si>
    <t>con_06m_m67_a3_001.xlsx_RoiSetAuto-18.zip Distance px</t>
  </si>
  <si>
    <t>con_06m_m67_a3_001.xlsx_RoiSetAuto-2.zip Distance px</t>
  </si>
  <si>
    <t>con_06m_m67_a3_001.xlsx_RoiSetAuto-20.zip Distance px</t>
  </si>
  <si>
    <t>con_06m_m67_a3_001.xlsx_RoiSetAuto-21.zip Distance px</t>
  </si>
  <si>
    <t>con_06m_m67_a3_001.xlsx_RoiSetAuto-22.zip Distance px</t>
  </si>
  <si>
    <t>con_06m_m67_a3_001.xlsx_RoiSetAuto-23.zip Distance px</t>
  </si>
  <si>
    <t>con_06m_m67_a3_001.xlsx_RoiSetAuto-26.zip Distance px</t>
  </si>
  <si>
    <t>con_06m_m67_a3_001.xlsx_RoiSetAuto-27.zip Distance px</t>
  </si>
  <si>
    <t>con_06m_m67_a3_001.xlsx_RoiSetAuto-29.zip Distance px</t>
  </si>
  <si>
    <t>con_06m_m67_a3_001.xlsx_RoiSetAuto-3.zip Distance px</t>
  </si>
  <si>
    <t>con_06m_m67_a3_001.xlsx_RoiSetAuto-30.zip Distance px</t>
  </si>
  <si>
    <t>con_06m_m67_a3_001.xlsx_RoiSetAuto-31.zip Distance px</t>
  </si>
  <si>
    <t>con_06m_m67_a3_001.xlsx_RoiSetAuto-32.zip Distance px</t>
  </si>
  <si>
    <t>con_06m_m67_a3_001.xlsx_RoiSetAuto-33.zip Distance px</t>
  </si>
  <si>
    <t>con_06m_m67_a3_001.xlsx_RoiSetAuto-34.zip Distance px</t>
  </si>
  <si>
    <t>con_06m_m67_a3_001.xlsx_RoiSetAuto-35.zip Distance px</t>
  </si>
  <si>
    <t>con_06m_m67_a3_001.xlsx_RoiSetAuto-36.zip Distance px</t>
  </si>
  <si>
    <t>con_06m_m67_a3_001.xlsx_RoiSetAuto-38.zip Distance px</t>
  </si>
  <si>
    <t>con_06m_m67_a3_001.xlsx_RoiSetAuto-4.zip Distance px</t>
  </si>
  <si>
    <t>con_06m_m67_a3_001.xlsx_RoiSetAuto-41.zip Distance px</t>
  </si>
  <si>
    <t>con_06m_m67_a3_001.xlsx_RoiSetAuto-42.zip Distance px</t>
  </si>
  <si>
    <t>con_06m_m67_a3_001.xlsx_RoiSetAuto-45.zip Distance px</t>
  </si>
  <si>
    <t>con_06m_m67_a3_001.xlsx_RoiSetAuto-46.zip Distance px</t>
  </si>
  <si>
    <t>con_06m_m67_a3_001.xlsx_RoiSetAuto-47.zip Distance px</t>
  </si>
  <si>
    <t>con_06m_m67_a3_001.xlsx_RoiSetAuto-49.zip Distance px</t>
  </si>
  <si>
    <t>con_06m_m67_a3_001.xlsx_RoiSetAuto-5.zip Distance px</t>
  </si>
  <si>
    <t>con_06m_m67_a3_001.xlsx_RoiSetAuto-50.zip Distance px</t>
  </si>
  <si>
    <t>con_06m_m67_a3_001.xlsx_RoiSetAuto-51.zip Distance px</t>
  </si>
  <si>
    <t>con_06m_m67_a3_001.xlsx_RoiSetAuto-7.zip Distance px</t>
  </si>
  <si>
    <t>con_06m_m67_a3_001.xlsx_RoiSetAuto-8.zip Distance px</t>
  </si>
  <si>
    <t>con_06m_m67_a3_001.xlsx_RoiSetAuto-9.zip Distance px</t>
  </si>
  <si>
    <t>con_06m_m67_a3_002.xlsx_RoiSetAuto-1.zip Distance px</t>
  </si>
  <si>
    <t>con_06m_m67_a3_002.xlsx_RoiSetAuto-10.zip Distance px</t>
  </si>
  <si>
    <t>con_06m_m67_a3_002.xlsx_RoiSetAuto-100.zip Distance px</t>
  </si>
  <si>
    <t>con_06m_m67_a3_002.xlsx_RoiSetAuto-101.zip Distance px</t>
  </si>
  <si>
    <t>con_06m_m67_a3_002.xlsx_RoiSetAuto-103.zip Distance px</t>
  </si>
  <si>
    <t>con_06m_m67_a3_002.xlsx_RoiSetAuto-104.zip Distance px</t>
  </si>
  <si>
    <t>con_06m_m67_a3_002.xlsx_RoiSetAuto-105.zip Distance px</t>
  </si>
  <si>
    <t>con_06m_m67_a3_002.xlsx_RoiSetAuto-106.zip Distance px</t>
  </si>
  <si>
    <t>con_06m_m67_a3_002.xlsx_RoiSetAuto-107.zip Distance px</t>
  </si>
  <si>
    <t>con_06m_m67_a3_002.xlsx_RoiSetAuto-109.zip Distance px</t>
  </si>
  <si>
    <t>con_06m_m67_a3_002.xlsx_RoiSetAuto-11.zip Distance px</t>
  </si>
  <si>
    <t>con_06m_m67_a3_002.xlsx_RoiSetAuto-110.zip Distance px</t>
  </si>
  <si>
    <t>con_06m_m67_a3_002.xlsx_RoiSetAuto-111.zip Distance px</t>
  </si>
  <si>
    <t>con_06m_m67_a3_002.xlsx_RoiSetAuto-112.zip Distance px</t>
  </si>
  <si>
    <t>con_06m_m67_a3_002.xlsx_RoiSetAuto-113.zip Distance px</t>
  </si>
  <si>
    <t>con_06m_m67_a3_002.xlsx_RoiSetAuto-114.zip Distance px</t>
  </si>
  <si>
    <t>con_06m_m67_a3_002.xlsx_RoiSetAuto-115.zip Distance px</t>
  </si>
  <si>
    <t>con_06m_m67_a3_002.xlsx_RoiSetAuto-116.zip Distance px</t>
  </si>
  <si>
    <t>con_06m_m67_a3_002.xlsx_RoiSetAuto-117.zip Distance px</t>
  </si>
  <si>
    <t>con_06m_m67_a3_002.xlsx_RoiSetAuto-118.zip Distance px</t>
  </si>
  <si>
    <t>con_06m_m67_a3_002.xlsx_RoiSetAuto-119.zip Distance px</t>
  </si>
  <si>
    <t>con_06m_m67_a3_002.xlsx_RoiSetAuto-12.zip Distance px</t>
  </si>
  <si>
    <t>con_06m_m67_a3_002.xlsx_RoiSetAuto-120.zip Distance px</t>
  </si>
  <si>
    <t>con_06m_m67_a3_002.xlsx_RoiSetAuto-121.zip Distance px</t>
  </si>
  <si>
    <t>con_06m_m67_a3_002.xlsx_RoiSetAuto-122.zip Distance px</t>
  </si>
  <si>
    <t>con_06m_m67_a3_002.xlsx_RoiSetAuto-124.zip Distance px</t>
  </si>
  <si>
    <t>con_06m_m67_a3_002.xlsx_RoiSetAuto-125.zip Distance px</t>
  </si>
  <si>
    <t>con_06m_m67_a3_002.xlsx_RoiSetAuto-126.zip Distance px</t>
  </si>
  <si>
    <t>con_06m_m67_a3_002.xlsx_RoiSetAuto-127.zip Distance px</t>
  </si>
  <si>
    <t>con_06m_m67_a3_002.xlsx_RoiSetAuto-129.zip Distance px</t>
  </si>
  <si>
    <t>con_06m_m67_a3_002.xlsx_RoiSetAuto-13.zip Distance px</t>
  </si>
  <si>
    <t>con_06m_m67_a3_002.xlsx_RoiSetAuto-130.zip Distance px</t>
  </si>
  <si>
    <t>con_06m_m67_a3_002.xlsx_RoiSetAuto-131.zip Distance px</t>
  </si>
  <si>
    <t>con_06m_m67_a3_002.xlsx_RoiSetAuto-15.zip Distance px</t>
  </si>
  <si>
    <t>con_06m_m67_a3_002.xlsx_RoiSetAuto-16.zip Distance px</t>
  </si>
  <si>
    <t>con_06m_m67_a3_002.xlsx_RoiSetAuto-18.zip Distance px</t>
  </si>
  <si>
    <t>con_06m_m67_a3_002.xlsx_RoiSetAuto-2.zip Distance px</t>
  </si>
  <si>
    <t>con_06m_m67_a3_002.xlsx_RoiSetAuto-20.zip Distance px</t>
  </si>
  <si>
    <t>con_06m_m67_a3_002.xlsx_RoiSetAuto-21.zip Distance px</t>
  </si>
  <si>
    <t>con_06m_m67_a3_002.xlsx_RoiSetAuto-22.zip Distance px</t>
  </si>
  <si>
    <t>con_06m_m67_a3_002.xlsx_RoiSetAuto-24.zip Distance px</t>
  </si>
  <si>
    <t>con_06m_m67_a3_002.xlsx_RoiSetAuto-25.zip Distance px</t>
  </si>
  <si>
    <t>con_06m_m67_a3_002.xlsx_RoiSetAuto-26.zip Distance px</t>
  </si>
  <si>
    <t>con_06m_m67_a3_002.xlsx_RoiSetAuto-27.zip Distance px</t>
  </si>
  <si>
    <t>con_06m_m67_a3_002.xlsx_RoiSetAuto-28.zip Distance px</t>
  </si>
  <si>
    <t>con_06m_m67_a3_002.xlsx_RoiSetAuto-29.zip Distance px</t>
  </si>
  <si>
    <t>con_06m_m67_a3_002.xlsx_RoiSetAuto-3.zip Distance px</t>
  </si>
  <si>
    <t>con_06m_m67_a3_002.xlsx_RoiSetAuto-30.zip Distance px</t>
  </si>
  <si>
    <t>con_06m_m67_a3_002.xlsx_RoiSetAuto-32.zip Distance px</t>
  </si>
  <si>
    <t>con_06m_m67_a3_002.xlsx_RoiSetAuto-33.zip Distance px</t>
  </si>
  <si>
    <t>con_06m_m67_a3_002.xlsx_RoiSetAuto-35.zip Distance px</t>
  </si>
  <si>
    <t>con_06m_m67_a3_002.xlsx_RoiSetAuto-36.zip Distance px</t>
  </si>
  <si>
    <t>con_06m_m67_a3_002.xlsx_RoiSetAuto-37.zip Distance px</t>
  </si>
  <si>
    <t>con_06m_m67_a3_002.xlsx_RoiSetAuto-38.zip Distance px</t>
  </si>
  <si>
    <t>con_06m_m67_a3_002.xlsx_RoiSetAuto-39.zip Distance px</t>
  </si>
  <si>
    <t>con_06m_m67_a3_002.xlsx_RoiSetAuto-4.zip Distance px</t>
  </si>
  <si>
    <t>con_06m_m67_a3_002.xlsx_RoiSetAuto-41.zip Distance px</t>
  </si>
  <si>
    <t>con_06m_m67_a3_002.xlsx_RoiSetAuto-44.zip Distance px</t>
  </si>
  <si>
    <t>con_06m_m67_a3_002.xlsx_RoiSetAuto-45.zip Distance px</t>
  </si>
  <si>
    <t>con_06m_m67_a3_002.xlsx_RoiSetAuto-47.zip Distance px</t>
  </si>
  <si>
    <t>con_06m_m67_a3_002.xlsx_RoiSetAuto-48.zip Distance px</t>
  </si>
  <si>
    <t>con_06m_m67_a3_002.xlsx_RoiSetAuto-49.zip Distance px</t>
  </si>
  <si>
    <t>con_06m_m67_a3_002.xlsx_RoiSetAuto-5.zip Distance px</t>
  </si>
  <si>
    <t>con_06m_m67_a3_002.xlsx_RoiSetAuto-50.zip Distance px</t>
  </si>
  <si>
    <t>con_06m_m67_a3_002.xlsx_RoiSetAuto-51.zip Distance px</t>
  </si>
  <si>
    <t>con_06m_m67_a3_002.xlsx_RoiSetAuto-52.zip Distance px</t>
  </si>
  <si>
    <t>con_06m_m67_a3_002.xlsx_RoiSetAuto-53.zip Distance px</t>
  </si>
  <si>
    <t>con_06m_m67_a3_002.xlsx_RoiSetAuto-55.zip Distance px</t>
  </si>
  <si>
    <t>con_06m_m67_a3_002.xlsx_RoiSetAuto-57.zip Distance px</t>
  </si>
  <si>
    <t>con_06m_m67_a3_002.xlsx_RoiSetAuto-58.zip Distance px</t>
  </si>
  <si>
    <t>con_06m_m67_a3_002.xlsx_RoiSetAuto-59.zip Distance px</t>
  </si>
  <si>
    <t>con_06m_m67_a3_002.xlsx_RoiSetAuto-6.zip Distance px</t>
  </si>
  <si>
    <t>con_06m_m67_a3_002.xlsx_RoiSetAuto-61.zip Distance px</t>
  </si>
  <si>
    <t>con_06m_m67_a3_002.xlsx_RoiSetAuto-62.zip Distance px</t>
  </si>
  <si>
    <t>con_06m_m67_a3_002.xlsx_RoiSetAuto-63.zip Distance px</t>
  </si>
  <si>
    <t>con_06m_m67_a3_002.xlsx_RoiSetAuto-64.zip Distance px</t>
  </si>
  <si>
    <t>con_06m_m67_a3_002.xlsx_RoiSetAuto-65.zip Distance px</t>
  </si>
  <si>
    <t>con_06m_m67_a3_002.xlsx_RoiSetAuto-66.zip Distance px</t>
  </si>
  <si>
    <t>con_06m_m67_a3_002.xlsx_RoiSetAuto-69.zip Distance px</t>
  </si>
  <si>
    <t>con_06m_m67_a3_002.xlsx_RoiSetAuto-7.zip Distance px</t>
  </si>
  <si>
    <t>con_06m_m67_a3_002.xlsx_RoiSetAuto-70.zip Distance px</t>
  </si>
  <si>
    <t>con_06m_m67_a3_002.xlsx_RoiSetAuto-71.zip Distance px</t>
  </si>
  <si>
    <t>con_06m_m67_a3_002.xlsx_RoiSetAuto-73.zip Distance px</t>
  </si>
  <si>
    <t>con_06m_m67_a3_002.xlsx_RoiSetAuto-74.zip Distance px</t>
  </si>
  <si>
    <t>con_06m_m67_a3_002.xlsx_RoiSetAuto-75.zip Distance px</t>
  </si>
  <si>
    <t>con_06m_m67_a3_002.xlsx_RoiSetAuto-76.zip Distance px</t>
  </si>
  <si>
    <t>con_06m_m67_a3_002.xlsx_RoiSetAuto-77.zip Distance px</t>
  </si>
  <si>
    <t>con_06m_m67_a3_002.xlsx_RoiSetAuto-78.zip Distance px</t>
  </si>
  <si>
    <t>con_06m_m67_a3_002.xlsx_RoiSetAuto-80.zip Distance px</t>
  </si>
  <si>
    <t>con_06m_m67_a3_002.xlsx_RoiSetAuto-81.zip Distance px</t>
  </si>
  <si>
    <t>con_06m_m67_a3_002.xlsx_RoiSetAuto-82.zip Distance px</t>
  </si>
  <si>
    <t>con_06m_m67_a3_002.xlsx_RoiSetAuto-83.zip Distance px</t>
  </si>
  <si>
    <t>con_06m_m67_a3_002.xlsx_RoiSetAuto-84.zip Distance px</t>
  </si>
  <si>
    <t>con_06m_m67_a3_002.xlsx_RoiSetAuto-87.zip Distance px</t>
  </si>
  <si>
    <t>con_06m_m67_a3_002.xlsx_RoiSetAuto-88.zip Distance px</t>
  </si>
  <si>
    <t>con_06m_m67_a3_002.xlsx_RoiSetAuto-89.zip Distance px</t>
  </si>
  <si>
    <t>con_06m_m67_a3_002.xlsx_RoiSetAuto-9.zip Distance px</t>
  </si>
  <si>
    <t>con_06m_m67_a3_002.xlsx_RoiSetAuto-90.zip Distance px</t>
  </si>
  <si>
    <t>con_06m_m67_a3_002.xlsx_RoiSetAuto-91.zip Distance px</t>
  </si>
  <si>
    <t>con_06m_m67_a3_002.xlsx_RoiSetAuto-92.zip Distance px</t>
  </si>
  <si>
    <t>con_06m_m67_a3_002.xlsx_RoiSetAuto-93.zip Distance px</t>
  </si>
  <si>
    <t>con_06m_m67_a3_002.xlsx_RoiSetAuto-94.zip Distance px</t>
  </si>
  <si>
    <t>con_06m_m67_a3_002.xlsx_RoiSetAuto-95.zip Distance px</t>
  </si>
  <si>
    <t>con_06m_m67_a3_002.xlsx_RoiSetAuto-96.zip Distance px</t>
  </si>
  <si>
    <t>con_06m_m67_a3_002.xlsx_RoiSetAuto-98.zip Distance px</t>
  </si>
  <si>
    <t>con_06m_m67_a3_002.xlsx_RoiSetAuto-99.zip Distance px</t>
  </si>
  <si>
    <t>con_07m_m67_a3_001.xlsx_RoiSetAuto-1.zip Distance px</t>
  </si>
  <si>
    <t>con_07m_m67_a3_001.xlsx_RoiSetAuto-10.zip Distance px</t>
  </si>
  <si>
    <t>con_07m_m67_a3_001.xlsx_RoiSetAuto-11.zip Distance px</t>
  </si>
  <si>
    <t>con_07m_m67_a3_001.xlsx_RoiSetAuto-12.zip Distance px</t>
  </si>
  <si>
    <t>con_07m_m67_a3_001.xlsx_RoiSetAuto-13.zip Distance px</t>
  </si>
  <si>
    <t>con_07m_m67_a3_001.xlsx_RoiSetAuto-14.zip Distance px</t>
  </si>
  <si>
    <t>con_07m_m67_a3_001.xlsx_RoiSetAuto-15.zip Distance px</t>
  </si>
  <si>
    <t>con_07m_m67_a3_001.xlsx_RoiSetAuto-16.zip Distance px</t>
  </si>
  <si>
    <t>con_07m_m67_a3_001.xlsx_RoiSetAuto-17.zip Distance px</t>
  </si>
  <si>
    <t>con_07m_m67_a3_001.xlsx_RoiSetAuto-18.zip Distance px</t>
  </si>
  <si>
    <t>con_07m_m67_a3_001.xlsx_RoiSetAuto-19.zip Distance px</t>
  </si>
  <si>
    <t>con_07m_m67_a3_001.xlsx_RoiSetAuto-2.zip Distance px</t>
  </si>
  <si>
    <t>con_07m_m67_a3_001.xlsx_RoiSetAuto-20.zip Distance px</t>
  </si>
  <si>
    <t>con_07m_m67_a3_001.xlsx_RoiSetAuto-21.zip Distance px</t>
  </si>
  <si>
    <t>con_07m_m67_a3_001.xlsx_RoiSetAuto-22.zip Distance px</t>
  </si>
  <si>
    <t>con_07m_m67_a3_001.xlsx_RoiSetAuto-23.zip Distance px</t>
  </si>
  <si>
    <t>con_07m_m67_a3_001.xlsx_RoiSetAuto-24.zip Distance px</t>
  </si>
  <si>
    <t>con_07m_m67_a3_001.xlsx_RoiSetAuto-25.zip Distance px</t>
  </si>
  <si>
    <t>con_07m_m67_a3_001.xlsx_RoiSetAuto-27.zip Distance px</t>
  </si>
  <si>
    <t>con_07m_m67_a3_001.xlsx_RoiSetAuto-28.zip Distance px</t>
  </si>
  <si>
    <t>con_07m_m67_a3_001.xlsx_RoiSetAuto-29.zip Distance px</t>
  </si>
  <si>
    <t>con_07m_m67_a3_001.xlsx_RoiSetAuto-3.zip Distance px</t>
  </si>
  <si>
    <t>con_07m_m67_a3_001.xlsx_RoiSetAuto-30.zip Distance px</t>
  </si>
  <si>
    <t>con_07m_m67_a3_001.xlsx_RoiSetAuto-31.zip Distance px</t>
  </si>
  <si>
    <t>con_07m_m67_a3_001.xlsx_RoiSetAuto-32.zip Distance px</t>
  </si>
  <si>
    <t>con_07m_m67_a3_001.xlsx_RoiSetAuto-33.zip Distance px</t>
  </si>
  <si>
    <t>con_07m_m67_a3_001.xlsx_RoiSetAuto-34.zip Distance px</t>
  </si>
  <si>
    <t>con_07m_m67_a3_001.xlsx_RoiSetAuto-35.zip Distance px</t>
  </si>
  <si>
    <t>con_07m_m67_a3_001.xlsx_RoiSetAuto-36.zip Distance px</t>
  </si>
  <si>
    <t>con_07m_m67_a3_001.xlsx_RoiSetAuto-37.zip Distance px</t>
  </si>
  <si>
    <t>con_07m_m67_a3_001.xlsx_RoiSetAuto-38.zip Distance px</t>
  </si>
  <si>
    <t>con_07m_m67_a3_001.xlsx_RoiSetAuto-39.zip Distance px</t>
  </si>
  <si>
    <t>con_07m_m67_a3_001.xlsx_RoiSetAuto-4.zip Distance px</t>
  </si>
  <si>
    <t>con_07m_m67_a3_001.xlsx_RoiSetAuto-40.zip Distance px</t>
  </si>
  <si>
    <t>con_07m_m67_a3_001.xlsx_RoiSetAuto-41.zip Distance px</t>
  </si>
  <si>
    <t>con_07m_m67_a3_001.xlsx_RoiSetAuto-42.zip Distance px</t>
  </si>
  <si>
    <t>con_07m_m67_a3_001.xlsx_RoiSetAuto-43.zip Distance px</t>
  </si>
  <si>
    <t>con_07m_m67_a3_001.xlsx_RoiSetAuto-44.zip Distance px</t>
  </si>
  <si>
    <t>con_07m_m67_a3_001.xlsx_RoiSetAuto-45.zip Distance px</t>
  </si>
  <si>
    <t>con_07m_m67_a3_001.xlsx_RoiSetAuto-46.zip Distance px</t>
  </si>
  <si>
    <t>con_07m_m67_a3_001.xlsx_RoiSetAuto-47.zip Distance px</t>
  </si>
  <si>
    <t>con_07m_m67_a3_001.xlsx_RoiSetAuto-48.zip Distance px</t>
  </si>
  <si>
    <t>con_07m_m67_a3_001.xlsx_RoiSetAuto-49.zip Distance px</t>
  </si>
  <si>
    <t>con_07m_m67_a3_001.xlsx_RoiSetAuto-5.zip Distance px</t>
  </si>
  <si>
    <t>con_07m_m67_a3_001.xlsx_RoiSetAuto-50.zip Distance px</t>
  </si>
  <si>
    <t>con_07m_m67_a3_001.xlsx_RoiSetAuto-51.zip Distance px</t>
  </si>
  <si>
    <t>con_07m_m67_a3_001.xlsx_RoiSetAuto-52.zip Distance px</t>
  </si>
  <si>
    <t>con_07m_m67_a3_001.xlsx_RoiSetAuto-53.zip Distance px</t>
  </si>
  <si>
    <t>con_07m_m67_a3_001.xlsx_RoiSetAuto-54.zip Distance px</t>
  </si>
  <si>
    <t>con_07m_m67_a3_001.xlsx_RoiSetAuto-55.zip Distance px</t>
  </si>
  <si>
    <t>con_07m_m67_a3_001.xlsx_RoiSetAuto-56.zip Distance px</t>
  </si>
  <si>
    <t>con_07m_m67_a3_001.xlsx_RoiSetAuto-57.zip Distance px</t>
  </si>
  <si>
    <t>con_07m_m67_a3_001.xlsx_RoiSetAuto-6.zip Distance px</t>
  </si>
  <si>
    <t>con_07m_m67_a3_001.xlsx_RoiSetAuto-7.zip Distance px</t>
  </si>
  <si>
    <t>con_07m_m67_a3_001.xlsx_RoiSetAuto-8.zip Distance px</t>
  </si>
  <si>
    <t>con_07m_m67_a3_001.xlsx_RoiSetAuto-9.zip Distance px</t>
  </si>
  <si>
    <t>con_07m_m67_a3_002.xlsx_RoiSetAuto-1.zip Distance px</t>
  </si>
  <si>
    <t>con_07m_m67_a3_002.xlsx_RoiSetAuto-10.zip Distance px</t>
  </si>
  <si>
    <t>con_07m_m67_a3_002.xlsx_RoiSetAuto-11.zip Distance px</t>
  </si>
  <si>
    <t>con_07m_m67_a3_002.xlsx_RoiSetAuto-12.zip Distance px</t>
  </si>
  <si>
    <t>con_07m_m67_a3_002.xlsx_RoiSetAuto-13.zip Distance px</t>
  </si>
  <si>
    <t>con_07m_m67_a3_002.xlsx_RoiSetAuto-14.zip Distance px</t>
  </si>
  <si>
    <t>con_07m_m67_a3_002.xlsx_RoiSetAuto-15.zip Distance px</t>
  </si>
  <si>
    <t>con_07m_m67_a3_002.xlsx_RoiSetAuto-16.zip Distance px</t>
  </si>
  <si>
    <t>con_07m_m67_a3_002.xlsx_RoiSetAuto-17.zip Distance px</t>
  </si>
  <si>
    <t>con_07m_m67_a3_002.xlsx_RoiSetAuto-19.zip Distance px</t>
  </si>
  <si>
    <t>con_07m_m67_a3_002.xlsx_RoiSetAuto-2.zip Distance px</t>
  </si>
  <si>
    <t>con_07m_m67_a3_002.xlsx_RoiSetAuto-20.zip Distance px</t>
  </si>
  <si>
    <t>con_07m_m67_a3_002.xlsx_RoiSetAuto-21.zip Distance px</t>
  </si>
  <si>
    <t>con_07m_m67_a3_002.xlsx_RoiSetAuto-22.zip Distance px</t>
  </si>
  <si>
    <t>con_07m_m67_a3_002.xlsx_RoiSetAuto-23.zip Distance px</t>
  </si>
  <si>
    <t>con_07m_m67_a3_002.xlsx_RoiSetAuto-24.zip Distance px</t>
  </si>
  <si>
    <t>con_07m_m67_a3_002.xlsx_RoiSetAuto-25.zip Distance px</t>
  </si>
  <si>
    <t>con_07m_m67_a3_002.xlsx_RoiSetAuto-26.zip Distance px</t>
  </si>
  <si>
    <t>con_07m_m67_a3_002.xlsx_RoiSetAuto-27.zip Distance px</t>
  </si>
  <si>
    <t>con_07m_m67_a3_002.xlsx_RoiSetAuto-28.zip Distance px</t>
  </si>
  <si>
    <t>con_07m_m67_a3_002.xlsx_RoiSetAuto-29.zip Distance px</t>
  </si>
  <si>
    <t>con_07m_m67_a3_002.xlsx_RoiSetAuto-3.zip Distance px</t>
  </si>
  <si>
    <t>con_07m_m67_a3_002.xlsx_RoiSetAuto-30.zip Distance px</t>
  </si>
  <si>
    <t>con_07m_m67_a3_002.xlsx_RoiSetAuto-31.zip Distance px</t>
  </si>
  <si>
    <t>con_07m_m67_a3_002.xlsx_RoiSetAuto-33.zip Distance px</t>
  </si>
  <si>
    <t>con_07m_m67_a3_002.xlsx_RoiSetAuto-35.zip Distance px</t>
  </si>
  <si>
    <t>con_07m_m67_a3_002.xlsx_RoiSetAuto-36.zip Distance px</t>
  </si>
  <si>
    <t>con_07m_m67_a3_002.xlsx_RoiSetAuto-37.zip Distance px</t>
  </si>
  <si>
    <t>con_07m_m67_a3_002.xlsx_RoiSetAuto-38.zip Distance px</t>
  </si>
  <si>
    <t>con_07m_m67_a3_002.xlsx_RoiSetAuto-39.zip Distance px</t>
  </si>
  <si>
    <t>con_07m_m67_a3_002.xlsx_RoiSetAuto-4.zip Distance px</t>
  </si>
  <si>
    <t>con_07m_m67_a3_002.xlsx_RoiSetAuto-41.zip Distance px</t>
  </si>
  <si>
    <t>con_07m_m67_a3_002.xlsx_RoiSetAuto-42.zip Distance px</t>
  </si>
  <si>
    <t>con_07m_m67_a3_002.xlsx_RoiSetAuto-43.zip Distance px</t>
  </si>
  <si>
    <t>con_07m_m67_a3_002.xlsx_RoiSetAuto-44.zip Distance px</t>
  </si>
  <si>
    <t>con_07m_m67_a3_002.xlsx_RoiSetAuto-45.zip Distance px</t>
  </si>
  <si>
    <t>con_07m_m67_a3_002.xlsx_RoiSetAuto-47.zip Distance px</t>
  </si>
  <si>
    <t>con_07m_m67_a3_002.xlsx_RoiSetAuto-49.zip Distance px</t>
  </si>
  <si>
    <t>con_07m_m67_a3_002.xlsx_RoiSetAuto-5.zip Distance px</t>
  </si>
  <si>
    <t>con_07m_m67_a3_002.xlsx_RoiSetAuto-50.zip Distance px</t>
  </si>
  <si>
    <t>con_07m_m67_a3_002.xlsx_RoiSetAuto-52.zip Distance px</t>
  </si>
  <si>
    <t>con_07m_m67_a3_002.xlsx_RoiSetAuto-53.zip Distance px</t>
  </si>
  <si>
    <t>con_07m_m67_a3_002.xlsx_RoiSetAuto-54.zip Distance px</t>
  </si>
  <si>
    <t>con_07m_m67_a3_002.xlsx_RoiSetAuto-55.zip Distance px</t>
  </si>
  <si>
    <t>con_07m_m67_a3_002.xlsx_RoiSetAuto-56.zip Distance px</t>
  </si>
  <si>
    <t>con_07m_m67_a3_002.xlsx_RoiSetAuto-57.zip Distance px</t>
  </si>
  <si>
    <t>con_07m_m67_a3_002.xlsx_RoiSetAuto-58.zip Distance px</t>
  </si>
  <si>
    <t>con_07m_m67_a3_002.xlsx_RoiSetAuto-59.zip Distance px</t>
  </si>
  <si>
    <t>con_07m_m67_a3_002.xlsx_RoiSetAuto-6.zip Distance px</t>
  </si>
  <si>
    <t>con_07m_m67_a3_002.xlsx_RoiSetAuto-61.zip Distance px</t>
  </si>
  <si>
    <t>con_07m_m67_a3_002.xlsx_RoiSetAuto-62.zip Distance px</t>
  </si>
  <si>
    <t>con_07m_m67_a3_002.xlsx_RoiSetAuto-63.zip Distance px</t>
  </si>
  <si>
    <t>con_07m_m67_a3_002.xlsx_RoiSetAuto-64.zip Distance px</t>
  </si>
  <si>
    <t>con_07m_m67_a3_002.xlsx_RoiSetAuto-65.zip Distance px</t>
  </si>
  <si>
    <t>con_07m_m67_a3_002.xlsx_RoiSetAuto-66.zip Distance px</t>
  </si>
  <si>
    <t>con_07m_m67_a3_002.xlsx_RoiSetAuto-67.zip Distance px</t>
  </si>
  <si>
    <t>con_07m_m67_a3_002.xlsx_RoiSetAuto-68.zip Distance px</t>
  </si>
  <si>
    <t>con_07m_m67_a3_002.xlsx_RoiSetAuto-69.zip Distance px</t>
  </si>
  <si>
    <t>con_07m_m67_a3_002.xlsx_RoiSetAuto-7.zip Distance px</t>
  </si>
  <si>
    <t>con_07m_m67_a3_002.xlsx_RoiSetAuto-70.zip Distance px</t>
  </si>
  <si>
    <t>con_07m_m67_a3_002.xlsx_RoiSetAuto-71.zip Distance px</t>
  </si>
  <si>
    <t>con_07m_m67_a3_002.xlsx_RoiSetAuto-72.zip Distance px</t>
  </si>
  <si>
    <t>con_07m_m67_a3_002.xlsx_RoiSetAuto-74.zip Distance px</t>
  </si>
  <si>
    <t>con_07m_m67_a3_002.xlsx_RoiSetAuto-75.zip Distance px</t>
  </si>
  <si>
    <t>con_07m_m67_a3_002.xlsx_RoiSetAuto-76.zip Distance px</t>
  </si>
  <si>
    <t>con_07m_m67_a3_002.xlsx_RoiSetAuto-77.zip Distance px</t>
  </si>
  <si>
    <t>con_07m_m67_a3_002.xlsx_RoiSetAuto-8.zip Distance px</t>
  </si>
  <si>
    <t>con_07m_m67_a3_002.xlsx_RoiSetAuto-9.zip Distance px</t>
  </si>
  <si>
    <t>con_07m_m67_a3_003.xlsx_RoiSetAuto-1.zip Distance px</t>
  </si>
  <si>
    <t>con_07m_m67_a3_003.xlsx_RoiSetAuto-10.zip Distance px</t>
  </si>
  <si>
    <t>con_07m_m67_a3_003.xlsx_RoiSetAuto-11.zip Distance px</t>
  </si>
  <si>
    <t>con_07m_m67_a3_003.xlsx_RoiSetAuto-12.zip Distance px</t>
  </si>
  <si>
    <t>con_07m_m67_a3_003.xlsx_RoiSetAuto-14.zip Distance px</t>
  </si>
  <si>
    <t>con_07m_m67_a3_003.xlsx_RoiSetAuto-15.zip Distance px</t>
  </si>
  <si>
    <t>con_07m_m67_a3_003.xlsx_RoiSetAuto-16.zip Distance px</t>
  </si>
  <si>
    <t>con_07m_m67_a3_003.xlsx_RoiSetAuto-18.zip Distance px</t>
  </si>
  <si>
    <t>con_07m_m67_a3_003.xlsx_RoiSetAuto-2.zip Distance px</t>
  </si>
  <si>
    <t>con_07m_m67_a3_003.xlsx_RoiSetAuto-20.zip Distance px</t>
  </si>
  <si>
    <t>con_07m_m67_a3_003.xlsx_RoiSetAuto-21.zip Distance px</t>
  </si>
  <si>
    <t>con_07m_m67_a3_003.xlsx_RoiSetAuto-22.zip Distance px</t>
  </si>
  <si>
    <t>con_07m_m67_a3_003.xlsx_RoiSetAuto-23.zip Distance px</t>
  </si>
  <si>
    <t>con_07m_m67_a3_003.xlsx_RoiSetAuto-25.zip Distance px</t>
  </si>
  <si>
    <t>con_07m_m67_a3_003.xlsx_RoiSetAuto-26.zip Distance px</t>
  </si>
  <si>
    <t>con_07m_m67_a3_003.xlsx_RoiSetAuto-27.zip Distance px</t>
  </si>
  <si>
    <t>con_07m_m67_a3_003.xlsx_RoiSetAuto-3.zip Distance px</t>
  </si>
  <si>
    <t>con_07m_m67_a3_003.xlsx_RoiSetAuto-30.zip Distance px</t>
  </si>
  <si>
    <t>con_07m_m67_a3_003.xlsx_RoiSetAuto-31.zip Distance px</t>
  </si>
  <si>
    <t>con_07m_m67_a3_003.xlsx_RoiSetAuto-32.zip Distance px</t>
  </si>
  <si>
    <t>con_07m_m67_a3_003.xlsx_RoiSetAuto-34.zip Distance px</t>
  </si>
  <si>
    <t>con_07m_m67_a3_003.xlsx_RoiSetAuto-36.zip Distance px</t>
  </si>
  <si>
    <t>con_07m_m67_a3_003.xlsx_RoiSetAuto-38.zip Distance px</t>
  </si>
  <si>
    <t>con_07m_m67_a3_003.xlsx_RoiSetAuto-39.zip Distance px</t>
  </si>
  <si>
    <t>con_07m_m67_a3_003.xlsx_RoiSetAuto-4.zip Distance px</t>
  </si>
  <si>
    <t>con_07m_m67_a3_003.xlsx_RoiSetAuto-41.zip Distance px</t>
  </si>
  <si>
    <t>con_07m_m67_a3_003.xlsx_RoiSetAuto-43.zip Distance px</t>
  </si>
  <si>
    <t>con_07m_m67_a3_003.xlsx_RoiSetAuto-44.zip Distance px</t>
  </si>
  <si>
    <t>con_07m_m67_a3_003.xlsx_RoiSetAuto-45.zip Distance px</t>
  </si>
  <si>
    <t>con_07m_m67_a3_003.xlsx_RoiSetAuto-51.zip Distance px</t>
  </si>
  <si>
    <t>con_07m_m67_a3_003.xlsx_RoiSetAuto-52.zip Distance px</t>
  </si>
  <si>
    <t>con_07m_m67_a3_003.xlsx_RoiSetAuto-54.zip Distance px</t>
  </si>
  <si>
    <t>con_07m_m67_a3_003.xlsx_RoiSetAuto-56.zip Distance px</t>
  </si>
  <si>
    <t>con_07m_m67_a3_003.xlsx_RoiSetAuto-57.zip Distance px</t>
  </si>
  <si>
    <t>con_07m_m67_a3_003.xlsx_RoiSetAuto-59.zip Distance px</t>
  </si>
  <si>
    <t>con_07m_m67_a3_003.xlsx_RoiSetAuto-6.zip Distance px</t>
  </si>
  <si>
    <t>con_07m_m67_a3_003.xlsx_RoiSetAuto-60.zip Distance px</t>
  </si>
  <si>
    <t>con_07m_m67_a3_003.xlsx_RoiSetAuto-61.zip Distance px</t>
  </si>
  <si>
    <t>con_07m_m67_a3_003.xlsx_RoiSetAuto-62.zip Distance px</t>
  </si>
  <si>
    <t>con_07m_m67_a3_003.xlsx_RoiSetAuto-63.zip Distance px</t>
  </si>
  <si>
    <t>con_07m_m67_a3_003.xlsx_RoiSetAuto-67.zip Distance px</t>
  </si>
  <si>
    <t>con_07m_m67_a3_003.xlsx_RoiSetAuto-68.zip Distance px</t>
  </si>
  <si>
    <t>con_07m_m67_a3_003.xlsx_RoiSetAuto-69.zip Distance px</t>
  </si>
  <si>
    <t>con_07m_m67_a3_003.xlsx_RoiSetAuto-70.zip Distance px</t>
  </si>
  <si>
    <t>con_07m_m67_a3_003.xlsx_RoiSetAuto-71.zip Distance px</t>
  </si>
  <si>
    <t>con_07m_m67_a3_003.xlsx_RoiSetAuto-72.zip Distance px</t>
  </si>
  <si>
    <t>con_07m_m67_a3_003.xlsx_RoiSetAuto-73.zip Distance px</t>
  </si>
  <si>
    <t>con_07m_m67_a3_003.xlsx_RoiSetAuto-74.zip Distance px</t>
  </si>
  <si>
    <t>con_07m_m67_a3_003.xlsx_RoiSetAuto-77.zip Distance px</t>
  </si>
  <si>
    <t>con_07m_m67_a3_003.xlsx_RoiSetAuto-78.zip Distance px</t>
  </si>
  <si>
    <t>con_07m_m67_a3_003.xlsx_RoiSetAuto-79.zip Distance px</t>
  </si>
  <si>
    <t>con_07m_m67_a3_003.xlsx_RoiSetAuto-8.zip Distance px</t>
  </si>
  <si>
    <t>con_07m_m67_a3_003.xlsx_RoiSetAuto-80.zip Distance px</t>
  </si>
  <si>
    <t>con_07m_m67_a3_003.xlsx_RoiSetAuto-81.zip Distance px</t>
  </si>
  <si>
    <t>con_07m_m67_a3_003.xlsx_RoiSetAuto-82.zip Distance px</t>
  </si>
  <si>
    <t>con_07m_m67_a3_003.xlsx_RoiSetAuto-83.zip Distance px</t>
  </si>
  <si>
    <t>con_07m_m67_a3_003.xlsx_RoiSetAuto-85.zip Distance px</t>
  </si>
  <si>
    <t>con_07m_m67_a3_003.xlsx_RoiSetAuto-86.zip Distance px</t>
  </si>
  <si>
    <t>con_07m_m67_a3_003.xlsx_RoiSetAuto-87.zip Distance px</t>
  </si>
  <si>
    <t>con_07m_m67_a3_003.xlsx_RoiSetAuto-89.zip Distance px</t>
  </si>
  <si>
    <t>con_07m_m67_a3_003.xlsx_RoiSetAuto-9.zip Distance px</t>
  </si>
  <si>
    <t>con_07m_m67_a3_003.xlsx_RoiSetAuto-91.zip Distance px</t>
  </si>
  <si>
    <t>con_07m_m67_a3_003.xlsx_RoiSetAuto-93.zip Distance px</t>
  </si>
  <si>
    <t>con_07m_m67_a3_003.xlsx_RoiSetAuto-94.zip Distance px</t>
  </si>
  <si>
    <t>con_07m_m67_a3_003.xlsx_RoiSetAuto-95.zip Distance px</t>
  </si>
  <si>
    <t>con_07m_m67_a3_003.xlsx_RoiSetAuto-96.zip Distance px</t>
  </si>
  <si>
    <t>con_07m_m67_a3_003.xlsx_RoiSetAuto-98.zip Distance px</t>
  </si>
  <si>
    <t>con_08m_m67_a3_002.xlsx_RoiSetAuto-1.zip Distance px</t>
  </si>
  <si>
    <t>con_08m_m67_a3_002.xlsx_RoiSetAuto-10.zip Distance px</t>
  </si>
  <si>
    <t>con_08m_m67_a3_002.xlsx_RoiSetAuto-101.zip Distance px</t>
  </si>
  <si>
    <t>con_08m_m67_a3_002.xlsx_RoiSetAuto-103.zip Distance px</t>
  </si>
  <si>
    <t>con_08m_m67_a3_002.xlsx_RoiSetAuto-104.zip Distance px</t>
  </si>
  <si>
    <t>con_08m_m67_a3_002.xlsx_RoiSetAuto-105.zip Distance px</t>
  </si>
  <si>
    <t>con_08m_m67_a3_002.xlsx_RoiSetAuto-106.zip Distance px</t>
  </si>
  <si>
    <t>con_08m_m67_a3_002.xlsx_RoiSetAuto-107.zip Distance px</t>
  </si>
  <si>
    <t>con_08m_m67_a3_002.xlsx_RoiSetAuto-108.zip Distance px</t>
  </si>
  <si>
    <t>con_08m_m67_a3_002.xlsx_RoiSetAuto-109.zip Distance px</t>
  </si>
  <si>
    <t>con_08m_m67_a3_002.xlsx_RoiSetAuto-110.zip Distance px</t>
  </si>
  <si>
    <t>con_08m_m67_a3_002.xlsx_RoiSetAuto-112.zip Distance px</t>
  </si>
  <si>
    <t>con_08m_m67_a3_002.xlsx_RoiSetAuto-115.zip Distance px</t>
  </si>
  <si>
    <t>con_08m_m67_a3_002.xlsx_RoiSetAuto-116.zip Distance px</t>
  </si>
  <si>
    <t>con_08m_m67_a3_002.xlsx_RoiSetAuto-117.zip Distance px</t>
  </si>
  <si>
    <t>con_08m_m67_a3_002.xlsx_RoiSetAuto-118.zip Distance px</t>
  </si>
  <si>
    <t>con_08m_m67_a3_002.xlsx_RoiSetAuto-119.zip Distance px</t>
  </si>
  <si>
    <t>con_08m_m67_a3_002.xlsx_RoiSetAuto-12.zip Distance px</t>
  </si>
  <si>
    <t>con_08m_m67_a3_002.xlsx_RoiSetAuto-120.zip Distance px</t>
  </si>
  <si>
    <t>con_08m_m67_a3_002.xlsx_RoiSetAuto-122.zip Distance px</t>
  </si>
  <si>
    <t>con_08m_m67_a3_002.xlsx_RoiSetAuto-123.zip Distance px</t>
  </si>
  <si>
    <t>con_08m_m67_a3_002.xlsx_RoiSetAuto-124.zip Distance px</t>
  </si>
  <si>
    <t>con_08m_m67_a3_002.xlsx_RoiSetAuto-125.zip Distance px</t>
  </si>
  <si>
    <t>con_08m_m67_a3_002.xlsx_RoiSetAuto-126.zip Distance px</t>
  </si>
  <si>
    <t>con_08m_m67_a3_002.xlsx_RoiSetAuto-127.zip Distance px</t>
  </si>
  <si>
    <t>con_08m_m67_a3_002.xlsx_RoiSetAuto-128.zip Distance px</t>
  </si>
  <si>
    <t>con_08m_m67_a3_002.xlsx_RoiSetAuto-129.zip Distance px</t>
  </si>
  <si>
    <t>con_08m_m67_a3_002.xlsx_RoiSetAuto-13.zip Distance px</t>
  </si>
  <si>
    <t>con_08m_m67_a3_002.xlsx_RoiSetAuto-131.zip Distance px</t>
  </si>
  <si>
    <t>con_08m_m67_a3_002.xlsx_RoiSetAuto-132.zip Distance px</t>
  </si>
  <si>
    <t>con_08m_m67_a3_002.xlsx_RoiSetAuto-133.zip Distance px</t>
  </si>
  <si>
    <t>con_08m_m67_a3_002.xlsx_RoiSetAuto-135.zip Distance px</t>
  </si>
  <si>
    <t>con_08m_m67_a3_002.xlsx_RoiSetAuto-136.zip Distance px</t>
  </si>
  <si>
    <t>con_08m_m67_a3_002.xlsx_RoiSetAuto-137.zip Distance px</t>
  </si>
  <si>
    <t>con_08m_m67_a3_002.xlsx_RoiSetAuto-138.zip Distance px</t>
  </si>
  <si>
    <t>con_08m_m67_a3_002.xlsx_RoiSetAuto-141.zip Distance px</t>
  </si>
  <si>
    <t>con_08m_m67_a3_002.xlsx_RoiSetAuto-142.zip Distance px</t>
  </si>
  <si>
    <t>con_08m_m67_a3_002.xlsx_RoiSetAuto-143.zip Distance px</t>
  </si>
  <si>
    <t>con_08m_m67_a3_002.xlsx_RoiSetAuto-144.zip Distance px</t>
  </si>
  <si>
    <t>con_08m_m67_a3_002.xlsx_RoiSetAuto-145.zip Distance px</t>
  </si>
  <si>
    <t>con_08m_m67_a3_002.xlsx_RoiSetAuto-146.zip Distance px</t>
  </si>
  <si>
    <t>con_08m_m67_a3_002.xlsx_RoiSetAuto-147.zip Distance px</t>
  </si>
  <si>
    <t>con_08m_m67_a3_002.xlsx_RoiSetAuto-148.zip Distance px</t>
  </si>
  <si>
    <t>con_08m_m67_a3_002.xlsx_RoiSetAuto-15.zip Distance px</t>
  </si>
  <si>
    <t>con_08m_m67_a3_002.xlsx_RoiSetAuto-16.zip Distance px</t>
  </si>
  <si>
    <t>con_08m_m67_a3_002.xlsx_RoiSetAuto-17.zip Distance px</t>
  </si>
  <si>
    <t>con_08m_m67_a3_002.xlsx_RoiSetAuto-19.zip Distance px</t>
  </si>
  <si>
    <t>con_08m_m67_a3_002.xlsx_RoiSetAuto-2.zip Distance px</t>
  </si>
  <si>
    <t>con_08m_m67_a3_002.xlsx_RoiSetAuto-20.zip Distance px</t>
  </si>
  <si>
    <t>con_08m_m67_a3_002.xlsx_RoiSetAuto-21.zip Distance px</t>
  </si>
  <si>
    <t>con_08m_m67_a3_002.xlsx_RoiSetAuto-22.zip Distance px</t>
  </si>
  <si>
    <t>con_08m_m67_a3_002.xlsx_RoiSetAuto-23.zip Distance px</t>
  </si>
  <si>
    <t>con_08m_m67_a3_002.xlsx_RoiSetAuto-24.zip Distance px</t>
  </si>
  <si>
    <t>con_08m_m67_a3_002.xlsx_RoiSetAuto-26.zip Distance px</t>
  </si>
  <si>
    <t>con_08m_m67_a3_002.xlsx_RoiSetAuto-28.zip Distance px</t>
  </si>
  <si>
    <t>con_08m_m67_a3_002.xlsx_RoiSetAuto-29.zip Distance px</t>
  </si>
  <si>
    <t>con_08m_m67_a3_002.xlsx_RoiSetAuto-3.zip Distance px</t>
  </si>
  <si>
    <t>con_08m_m67_a3_002.xlsx_RoiSetAuto-30.zip Distance px</t>
  </si>
  <si>
    <t>con_08m_m67_a3_002.xlsx_RoiSetAuto-31.zip Distance px</t>
  </si>
  <si>
    <t>con_08m_m67_a3_002.xlsx_RoiSetAuto-32.zip Distance px</t>
  </si>
  <si>
    <t>con_08m_m67_a3_002.xlsx_RoiSetAuto-33.zip Distance px</t>
  </si>
  <si>
    <t>con_08m_m67_a3_002.xlsx_RoiSetAuto-34.zip Distance px</t>
  </si>
  <si>
    <t>con_08m_m67_a3_002.xlsx_RoiSetAuto-35.zip Distance px</t>
  </si>
  <si>
    <t>con_08m_m67_a3_002.xlsx_RoiSetAuto-36.zip Distance px</t>
  </si>
  <si>
    <t>con_08m_m67_a3_002.xlsx_RoiSetAuto-37.zip Distance px</t>
  </si>
  <si>
    <t>con_08m_m67_a3_002.xlsx_RoiSetAuto-38.zip Distance px</t>
  </si>
  <si>
    <t>con_08m_m67_a3_002.xlsx_RoiSetAuto-4.zip Distance px</t>
  </si>
  <si>
    <t>con_08m_m67_a3_002.xlsx_RoiSetAuto-40.zip Distance px</t>
  </si>
  <si>
    <t>con_08m_m67_a3_002.xlsx_RoiSetAuto-41.zip Distance px</t>
  </si>
  <si>
    <t>con_08m_m67_a3_002.xlsx_RoiSetAuto-42.zip Distance px</t>
  </si>
  <si>
    <t>con_08m_m67_a3_002.xlsx_RoiSetAuto-43.zip Distance px</t>
  </si>
  <si>
    <t>con_08m_m67_a3_002.xlsx_RoiSetAuto-44.zip Distance px</t>
  </si>
  <si>
    <t>con_08m_m67_a3_002.xlsx_RoiSetAuto-45.zip Distance px</t>
  </si>
  <si>
    <t>con_08m_m67_a3_002.xlsx_RoiSetAuto-47.zip Distance px</t>
  </si>
  <si>
    <t>con_08m_m67_a3_002.xlsx_RoiSetAuto-48.zip Distance px</t>
  </si>
  <si>
    <t>con_08m_m67_a3_002.xlsx_RoiSetAuto-49.zip Distance px</t>
  </si>
  <si>
    <t>con_08m_m67_a3_002.xlsx_RoiSetAuto-50.zip Distance px</t>
  </si>
  <si>
    <t>con_08m_m67_a3_002.xlsx_RoiSetAuto-51.zip Distance px</t>
  </si>
  <si>
    <t>con_08m_m67_a3_002.xlsx_RoiSetAuto-52.zip Distance px</t>
  </si>
  <si>
    <t>con_08m_m67_a3_002.xlsx_RoiSetAuto-53.zip Distance px</t>
  </si>
  <si>
    <t>con_08m_m67_a3_002.xlsx_RoiSetAuto-54.zip Distance px</t>
  </si>
  <si>
    <t>con_08m_m67_a3_002.xlsx_RoiSetAuto-55.zip Distance px</t>
  </si>
  <si>
    <t>con_08m_m67_a3_002.xlsx_RoiSetAuto-56.zip Distance px</t>
  </si>
  <si>
    <t>con_08m_m67_a3_002.xlsx_RoiSetAuto-57.zip Distance px</t>
  </si>
  <si>
    <t>con_08m_m67_a3_002.xlsx_RoiSetAuto-59.zip Distance px</t>
  </si>
  <si>
    <t>con_08m_m67_a3_002.xlsx_RoiSetAuto-6.zip Distance px</t>
  </si>
  <si>
    <t>con_08m_m67_a3_002.xlsx_RoiSetAuto-60.zip Distance px</t>
  </si>
  <si>
    <t>con_08m_m67_a3_002.xlsx_RoiSetAuto-61.zip Distance px</t>
  </si>
  <si>
    <t>con_08m_m67_a3_002.xlsx_RoiSetAuto-62.zip Distance px</t>
  </si>
  <si>
    <t>con_08m_m67_a3_002.xlsx_RoiSetAuto-63.zip Distance px</t>
  </si>
  <si>
    <t>con_08m_m67_a3_002.xlsx_RoiSetAuto-64.zip Distance px</t>
  </si>
  <si>
    <t>con_08m_m67_a3_002.xlsx_RoiSetAuto-65.zip Distance px</t>
  </si>
  <si>
    <t>con_08m_m67_a3_002.xlsx_RoiSetAuto-66.zip Distance px</t>
  </si>
  <si>
    <t>con_08m_m67_a3_002.xlsx_RoiSetAuto-67.zip Distance px</t>
  </si>
  <si>
    <t>con_08m_m67_a3_002.xlsx_RoiSetAuto-68.zip Distance px</t>
  </si>
  <si>
    <t>con_08m_m67_a3_002.xlsx_RoiSetAuto-69.zip Distance px</t>
  </si>
  <si>
    <t>con_08m_m67_a3_002.xlsx_RoiSetAuto-7.zip Distance px</t>
  </si>
  <si>
    <t>con_08m_m67_a3_002.xlsx_RoiSetAuto-70.zip Distance px</t>
  </si>
  <si>
    <t>con_08m_m67_a3_002.xlsx_RoiSetAuto-71.zip Distance px</t>
  </si>
  <si>
    <t>con_08m_m67_a3_002.xlsx_RoiSetAuto-72.zip Distance px</t>
  </si>
  <si>
    <t>con_08m_m67_a3_002.xlsx_RoiSetAuto-73.zip Distance px</t>
  </si>
  <si>
    <t>con_08m_m67_a3_002.xlsx_RoiSetAuto-74.zip Distance px</t>
  </si>
  <si>
    <t>con_08m_m67_a3_002.xlsx_RoiSetAuto-75.zip Distance px</t>
  </si>
  <si>
    <t>con_08m_m67_a3_002.xlsx_RoiSetAuto-76.zip Distance px</t>
  </si>
  <si>
    <t>con_08m_m67_a3_002.xlsx_RoiSetAuto-77.zip Distance px</t>
  </si>
  <si>
    <t>con_08m_m67_a3_002.xlsx_RoiSetAuto-78.zip Distance px</t>
  </si>
  <si>
    <t>con_08m_m67_a3_002.xlsx_RoiSetAuto-79.zip Distance px</t>
  </si>
  <si>
    <t>con_08m_m67_a3_002.xlsx_RoiSetAuto-8.zip Distance px</t>
  </si>
  <si>
    <t>con_08m_m67_a3_002.xlsx_RoiSetAuto-80.zip Distance px</t>
  </si>
  <si>
    <t>con_08m_m67_a3_002.xlsx_RoiSetAuto-81.zip Distance px</t>
  </si>
  <si>
    <t>con_08m_m67_a3_002.xlsx_RoiSetAuto-82.zip Distance px</t>
  </si>
  <si>
    <t>con_08m_m67_a3_002.xlsx_RoiSetAuto-84.zip Distance px</t>
  </si>
  <si>
    <t>con_08m_m67_a3_002.xlsx_RoiSetAuto-85.zip Distance px</t>
  </si>
  <si>
    <t>con_08m_m67_a3_002.xlsx_RoiSetAuto-86.zip Distance px</t>
  </si>
  <si>
    <t>con_08m_m67_a3_002.xlsx_RoiSetAuto-87.zip Distance px</t>
  </si>
  <si>
    <t>con_08m_m67_a3_002.xlsx_RoiSetAuto-88.zip Distance px</t>
  </si>
  <si>
    <t>con_08m_m67_a3_002.xlsx_RoiSetAuto-89.zip Distance px</t>
  </si>
  <si>
    <t>con_08m_m67_a3_002.xlsx_RoiSetAuto-9.zip Distance px</t>
  </si>
  <si>
    <t>con_08m_m67_a3_002.xlsx_RoiSetAuto-91.zip Distance px</t>
  </si>
  <si>
    <t>con_08m_m67_a3_002.xlsx_RoiSetAuto-92.zip Distance px</t>
  </si>
  <si>
    <t>con_08m_m67_a3_002.xlsx_RoiSetAuto-93.zip Distance px</t>
  </si>
  <si>
    <t>con_08m_m67_a3_002.xlsx_RoiSetAuto-94.zip Distance px</t>
  </si>
  <si>
    <t>con_08m_m67_a3_002.xlsx_RoiSetAuto-95.zip Distance px</t>
  </si>
  <si>
    <t>con_08m_m67_a3_002.xlsx_RoiSetAuto-96.zip Distance px</t>
  </si>
  <si>
    <t>con_08m_m67_a3_002.xlsx_RoiSetAuto-97.zip Distance px</t>
  </si>
  <si>
    <t>con_08m_m67_a3_002.xlsx_RoiSetAuto-98.zip Distance px</t>
  </si>
  <si>
    <t>con_08m_m67_a3_002.xlsx_RoiSetAuto-99.zip Distance px</t>
  </si>
  <si>
    <t>con_08m_m67_a3_003.xlsx_RoiSetAuto-1.zip Distance px</t>
  </si>
  <si>
    <t>con_08m_m67_a3_003.xlsx_RoiSetAuto-100.zip Distance px</t>
  </si>
  <si>
    <t>con_08m_m67_a3_003.xlsx_RoiSetAuto-101.zip Distance px</t>
  </si>
  <si>
    <t>con_08m_m67_a3_003.xlsx_RoiSetAuto-102.zip Distance px</t>
  </si>
  <si>
    <t>con_08m_m67_a3_003.xlsx_RoiSetAuto-103.zip Distance px</t>
  </si>
  <si>
    <t>con_08m_m67_a3_003.xlsx_RoiSetAuto-104.zip Distance px</t>
  </si>
  <si>
    <t>con_08m_m67_a3_003.xlsx_RoiSetAuto-105.zip Distance px</t>
  </si>
  <si>
    <t>con_08m_m67_a3_003.xlsx_RoiSetAuto-106.zip Distance px</t>
  </si>
  <si>
    <t>con_08m_m67_a3_003.xlsx_RoiSetAuto-107.zip Distance px</t>
  </si>
  <si>
    <t>con_08m_m67_a3_003.xlsx_RoiSetAuto-109.zip Distance px</t>
  </si>
  <si>
    <t>con_08m_m67_a3_003.xlsx_RoiSetAuto-110.zip Distance px</t>
  </si>
  <si>
    <t>con_08m_m67_a3_003.xlsx_RoiSetAuto-112.zip Distance px</t>
  </si>
  <si>
    <t>con_08m_m67_a3_003.xlsx_RoiSetAuto-113.zip Distance px</t>
  </si>
  <si>
    <t>con_08m_m67_a3_003.xlsx_RoiSetAuto-114.zip Distance px</t>
  </si>
  <si>
    <t>con_08m_m67_a3_003.xlsx_RoiSetAuto-115.zip Distance px</t>
  </si>
  <si>
    <t>con_08m_m67_a3_003.xlsx_RoiSetAuto-116.zip Distance px</t>
  </si>
  <si>
    <t>con_08m_m67_a3_003.xlsx_RoiSetAuto-117.zip Distance px</t>
  </si>
  <si>
    <t>con_08m_m67_a3_003.xlsx_RoiSetAuto-118.zip Distance px</t>
  </si>
  <si>
    <t>con_08m_m67_a3_003.xlsx_RoiSetAuto-119.zip Distance px</t>
  </si>
  <si>
    <t>con_08m_m67_a3_003.xlsx_RoiSetAuto-12.zip Distance px</t>
  </si>
  <si>
    <t>con_08m_m67_a3_003.xlsx_RoiSetAuto-120.zip Distance px</t>
  </si>
  <si>
    <t>con_08m_m67_a3_003.xlsx_RoiSetAuto-123.zip Distance px</t>
  </si>
  <si>
    <t>con_08m_m67_a3_003.xlsx_RoiSetAuto-124.zip Distance px</t>
  </si>
  <si>
    <t>con_08m_m67_a3_003.xlsx_RoiSetAuto-126.zip Distance px</t>
  </si>
  <si>
    <t>con_08m_m67_a3_003.xlsx_RoiSetAuto-128.zip Distance px</t>
  </si>
  <si>
    <t>con_08m_m67_a3_003.xlsx_RoiSetAuto-131.zip Distance px</t>
  </si>
  <si>
    <t>con_08m_m67_a3_003.xlsx_RoiSetAuto-132.zip Distance px</t>
  </si>
  <si>
    <t>con_08m_m67_a3_003.xlsx_RoiSetAuto-133.zip Distance px</t>
  </si>
  <si>
    <t>con_08m_m67_a3_003.xlsx_RoiSetAuto-134.zip Distance px</t>
  </si>
  <si>
    <t>con_08m_m67_a3_003.xlsx_RoiSetAuto-137.zip Distance px</t>
  </si>
  <si>
    <t>con_08m_m67_a3_003.xlsx_RoiSetAuto-138.zip Distance px</t>
  </si>
  <si>
    <t>con_08m_m67_a3_003.xlsx_RoiSetAuto-14.zip Distance px</t>
  </si>
  <si>
    <t>con_08m_m67_a3_003.xlsx_RoiSetAuto-140.zip Distance px</t>
  </si>
  <si>
    <t>con_08m_m67_a3_003.xlsx_RoiSetAuto-141.zip Distance px</t>
  </si>
  <si>
    <t>con_08m_m67_a3_003.xlsx_RoiSetAuto-143.zip Distance px</t>
  </si>
  <si>
    <t>con_08m_m67_a3_003.xlsx_RoiSetAuto-144.zip Distance px</t>
  </si>
  <si>
    <t>con_08m_m67_a3_003.xlsx_RoiSetAuto-145.zip Distance px</t>
  </si>
  <si>
    <t>con_08m_m67_a3_003.xlsx_RoiSetAuto-147.zip Distance px</t>
  </si>
  <si>
    <t>con_08m_m67_a3_003.xlsx_RoiSetAuto-148.zip Distance px</t>
  </si>
  <si>
    <t>con_08m_m67_a3_003.xlsx_RoiSetAuto-149.zip Distance px</t>
  </si>
  <si>
    <t>con_08m_m67_a3_003.xlsx_RoiSetAuto-151.zip Distance px</t>
  </si>
  <si>
    <t>con_08m_m67_a3_003.xlsx_RoiSetAuto-152.zip Distance px</t>
  </si>
  <si>
    <t>con_08m_m67_a3_003.xlsx_RoiSetAuto-153.zip Distance px</t>
  </si>
  <si>
    <t>con_08m_m67_a3_003.xlsx_RoiSetAuto-156.zip Distance px</t>
  </si>
  <si>
    <t>con_08m_m67_a3_003.xlsx_RoiSetAuto-157.zip Distance px</t>
  </si>
  <si>
    <t>con_08m_m67_a3_003.xlsx_RoiSetAuto-158.zip Distance px</t>
  </si>
  <si>
    <t>con_08m_m67_a3_003.xlsx_RoiSetAuto-159.zip Distance px</t>
  </si>
  <si>
    <t>con_08m_m67_a3_003.xlsx_RoiSetAuto-16.zip Distance px</t>
  </si>
  <si>
    <t>con_08m_m67_a3_003.xlsx_RoiSetAuto-160.zip Distance px</t>
  </si>
  <si>
    <t>con_08m_m67_a3_003.xlsx_RoiSetAuto-161.zip Distance px</t>
  </si>
  <si>
    <t>con_08m_m67_a3_003.xlsx_RoiSetAuto-162.zip Distance px</t>
  </si>
  <si>
    <t>con_08m_m67_a3_003.xlsx_RoiSetAuto-163.zip Distance px</t>
  </si>
  <si>
    <t>con_08m_m67_a3_003.xlsx_RoiSetAuto-164.zip Distance px</t>
  </si>
  <si>
    <t>con_08m_m67_a3_003.xlsx_RoiSetAuto-165.zip Distance px</t>
  </si>
  <si>
    <t>con_08m_m67_a3_003.xlsx_RoiSetAuto-168.zip Distance px</t>
  </si>
  <si>
    <t>con_08m_m67_a3_003.xlsx_RoiSetAuto-17.zip Distance px</t>
  </si>
  <si>
    <t>con_08m_m67_a3_003.xlsx_RoiSetAuto-170.zip Distance px</t>
  </si>
  <si>
    <t>con_08m_m67_a3_003.xlsx_RoiSetAuto-173.zip Distance px</t>
  </si>
  <si>
    <t>con_08m_m67_a3_003.xlsx_RoiSetAuto-175.zip Distance px</t>
  </si>
  <si>
    <t>con_08m_m67_a3_003.xlsx_RoiSetAuto-176.zip Distance px</t>
  </si>
  <si>
    <t>con_08m_m67_a3_003.xlsx_RoiSetAuto-177.zip Distance px</t>
  </si>
  <si>
    <t>con_08m_m67_a3_003.xlsx_RoiSetAuto-178.zip Distance px</t>
  </si>
  <si>
    <t>con_08m_m67_a3_003.xlsx_RoiSetAuto-18.zip Distance px</t>
  </si>
  <si>
    <t>con_08m_m67_a3_003.xlsx_RoiSetAuto-180.zip Distance px</t>
  </si>
  <si>
    <t>con_08m_m67_a3_003.xlsx_RoiSetAuto-182.zip Distance px</t>
  </si>
  <si>
    <t>con_08m_m67_a3_003.xlsx_RoiSetAuto-183.zip Distance px</t>
  </si>
  <si>
    <t>con_08m_m67_a3_003.xlsx_RoiSetAuto-184.zip Distance px</t>
  </si>
  <si>
    <t>con_08m_m67_a3_003.xlsx_RoiSetAuto-185.zip Distance px</t>
  </si>
  <si>
    <t>con_08m_m67_a3_003.xlsx_RoiSetAuto-186.zip Distance px</t>
  </si>
  <si>
    <t>con_08m_m67_a3_003.xlsx_RoiSetAuto-187.zip Distance px</t>
  </si>
  <si>
    <t>con_08m_m67_a3_003.xlsx_RoiSetAuto-190.zip Distance px</t>
  </si>
  <si>
    <t>con_08m_m67_a3_003.xlsx_RoiSetAuto-191.zip Distance px</t>
  </si>
  <si>
    <t>con_08m_m67_a3_003.xlsx_RoiSetAuto-193.zip Distance px</t>
  </si>
  <si>
    <t>con_08m_m67_a3_003.xlsx_RoiSetAuto-194.zip Distance px</t>
  </si>
  <si>
    <t>con_08m_m67_a3_003.xlsx_RoiSetAuto-196.zip Distance px</t>
  </si>
  <si>
    <t>con_08m_m67_a3_003.xlsx_RoiSetAuto-197.zip Distance px</t>
  </si>
  <si>
    <t>con_08m_m67_a3_003.xlsx_RoiSetAuto-198.zip Distance px</t>
  </si>
  <si>
    <t>con_08m_m67_a3_003.xlsx_RoiSetAuto-199.zip Distance px</t>
  </si>
  <si>
    <t>con_08m_m67_a3_003.xlsx_RoiSetAuto-2.zip Distance px</t>
  </si>
  <si>
    <t>con_08m_m67_a3_003.xlsx_RoiSetAuto-20.zip Distance px</t>
  </si>
  <si>
    <t>con_08m_m67_a3_003.xlsx_RoiSetAuto-200.zip Distance px</t>
  </si>
  <si>
    <t>con_08m_m67_a3_003.xlsx_RoiSetAuto-201.zip Distance px</t>
  </si>
  <si>
    <t>con_08m_m67_a3_003.xlsx_RoiSetAuto-202.zip Distance px</t>
  </si>
  <si>
    <t>con_08m_m67_a3_003.xlsx_RoiSetAuto-203.zip Distance px</t>
  </si>
  <si>
    <t>con_08m_m67_a3_003.xlsx_RoiSetAuto-206.zip Distance px</t>
  </si>
  <si>
    <t>con_08m_m67_a3_003.xlsx_RoiSetAuto-208.zip Distance px</t>
  </si>
  <si>
    <t>con_08m_m67_a3_003.xlsx_RoiSetAuto-210.zip Distance px</t>
  </si>
  <si>
    <t>con_08m_m67_a3_003.xlsx_RoiSetAuto-211.zip Distance px</t>
  </si>
  <si>
    <t>con_08m_m67_a3_003.xlsx_RoiSetAuto-212.zip Distance px</t>
  </si>
  <si>
    <t>con_08m_m67_a3_003.xlsx_RoiSetAuto-213.zip Distance px</t>
  </si>
  <si>
    <t>con_08m_m67_a3_003.xlsx_RoiSetAuto-214.zip Distance px</t>
  </si>
  <si>
    <t>con_08m_m67_a3_003.xlsx_RoiSetAuto-215.zip Distance px</t>
  </si>
  <si>
    <t>con_08m_m67_a3_003.xlsx_RoiSetAuto-216.zip Distance px</t>
  </si>
  <si>
    <t>con_08m_m67_a3_003.xlsx_RoiSetAuto-217.zip Distance px</t>
  </si>
  <si>
    <t>con_08m_m67_a3_003.xlsx_RoiSetAuto-219.zip Distance px</t>
  </si>
  <si>
    <t>con_08m_m67_a3_003.xlsx_RoiSetAuto-22.zip Distance px</t>
  </si>
  <si>
    <t>con_08m_m67_a3_003.xlsx_RoiSetAuto-221.zip Distance px</t>
  </si>
  <si>
    <t>con_08m_m67_a3_003.xlsx_RoiSetAuto-222.zip Distance px</t>
  </si>
  <si>
    <t>con_08m_m67_a3_003.xlsx_RoiSetAuto-223.zip Distance px</t>
  </si>
  <si>
    <t>con_08m_m67_a3_003.xlsx_RoiSetAuto-24.zip Distance px</t>
  </si>
  <si>
    <t>con_08m_m67_a3_003.xlsx_RoiSetAuto-27.zip Distance px</t>
  </si>
  <si>
    <t>con_08m_m67_a3_003.xlsx_RoiSetAuto-29.zip Distance px</t>
  </si>
  <si>
    <t>con_08m_m67_a3_003.xlsx_RoiSetAuto-3.zip Distance px</t>
  </si>
  <si>
    <t>con_08m_m67_a3_003.xlsx_RoiSetAuto-31.zip Distance px</t>
  </si>
  <si>
    <t>con_08m_m67_a3_003.xlsx_RoiSetAuto-32.zip Distance px</t>
  </si>
  <si>
    <t>con_08m_m67_a3_003.xlsx_RoiSetAuto-34.zip Distance px</t>
  </si>
  <si>
    <t>con_08m_m67_a3_003.xlsx_RoiSetAuto-37.zip Distance px</t>
  </si>
  <si>
    <t>con_08m_m67_a3_003.xlsx_RoiSetAuto-38.zip Distance px</t>
  </si>
  <si>
    <t>con_08m_m67_a3_003.xlsx_RoiSetAuto-4.zip Distance px</t>
  </si>
  <si>
    <t>con_08m_m67_a3_003.xlsx_RoiSetAuto-40.zip Distance px</t>
  </si>
  <si>
    <t>con_08m_m67_a3_003.xlsx_RoiSetAuto-44.zip Distance px</t>
  </si>
  <si>
    <t>con_08m_m67_a3_003.xlsx_RoiSetAuto-45.zip Distance px</t>
  </si>
  <si>
    <t>con_08m_m67_a3_003.xlsx_RoiSetAuto-46.zip Distance px</t>
  </si>
  <si>
    <t>con_08m_m67_a3_003.xlsx_RoiSetAuto-47.zip Distance px</t>
  </si>
  <si>
    <t>con_08m_m67_a3_003.xlsx_RoiSetAuto-48.zip Distance px</t>
  </si>
  <si>
    <t>con_08m_m67_a3_003.xlsx_RoiSetAuto-49.zip Distance px</t>
  </si>
  <si>
    <t>con_08m_m67_a3_003.xlsx_RoiSetAuto-50.zip Distance px</t>
  </si>
  <si>
    <t>con_08m_m67_a3_003.xlsx_RoiSetAuto-51.zip Distance px</t>
  </si>
  <si>
    <t>con_08m_m67_a3_003.xlsx_RoiSetAuto-52.zip Distance px</t>
  </si>
  <si>
    <t>con_08m_m67_a3_003.xlsx_RoiSetAuto-56.zip Distance px</t>
  </si>
  <si>
    <t>con_08m_m67_a3_003.xlsx_RoiSetAuto-57.zip Distance px</t>
  </si>
  <si>
    <t>con_08m_m67_a3_003.xlsx_RoiSetAuto-58.zip Distance px</t>
  </si>
  <si>
    <t>con_08m_m67_a3_003.xlsx_RoiSetAuto-59.zip Distance px</t>
  </si>
  <si>
    <t>con_08m_m67_a3_003.xlsx_RoiSetAuto-60.zip Distance px</t>
  </si>
  <si>
    <t>con_08m_m67_a3_003.xlsx_RoiSetAuto-61.zip Distance px</t>
  </si>
  <si>
    <t>con_08m_m67_a3_003.xlsx_RoiSetAuto-62.zip Distance px</t>
  </si>
  <si>
    <t>con_08m_m67_a3_003.xlsx_RoiSetAuto-64.zip Distance px</t>
  </si>
  <si>
    <t>con_08m_m67_a3_003.xlsx_RoiSetAuto-65.zip Distance px</t>
  </si>
  <si>
    <t>con_08m_m67_a3_003.xlsx_RoiSetAuto-66.zip Distance px</t>
  </si>
  <si>
    <t>con_08m_m67_a3_003.xlsx_RoiSetAuto-69.zip Distance px</t>
  </si>
  <si>
    <t>con_08m_m67_a3_003.xlsx_RoiSetAuto-7.zip Distance px</t>
  </si>
  <si>
    <t>con_08m_m67_a3_003.xlsx_RoiSetAuto-70.zip Distance px</t>
  </si>
  <si>
    <t>con_08m_m67_a3_003.xlsx_RoiSetAuto-71.zip Distance px</t>
  </si>
  <si>
    <t>con_08m_m67_a3_003.xlsx_RoiSetAuto-72.zip Distance px</t>
  </si>
  <si>
    <t>con_08m_m67_a3_003.xlsx_RoiSetAuto-73.zip Distance px</t>
  </si>
  <si>
    <t>con_08m_m67_a3_003.xlsx_RoiSetAuto-74.zip Distance px</t>
  </si>
  <si>
    <t>con_08m_m67_a3_003.xlsx_RoiSetAuto-76.zip Distance px</t>
  </si>
  <si>
    <t>con_08m_m67_a3_003.xlsx_RoiSetAuto-79.zip Distance px</t>
  </si>
  <si>
    <t>con_08m_m67_a3_003.xlsx_RoiSetAuto-8.zip Distance px</t>
  </si>
  <si>
    <t>con_08m_m67_a3_003.xlsx_RoiSetAuto-80.zip Distance px</t>
  </si>
  <si>
    <t>con_08m_m67_a3_003.xlsx_RoiSetAuto-82.zip Distance px</t>
  </si>
  <si>
    <t>con_08m_m67_a3_003.xlsx_RoiSetAuto-83.zip Distance px</t>
  </si>
  <si>
    <t>con_08m_m67_a3_003.xlsx_RoiSetAuto-84.zip Distance px</t>
  </si>
  <si>
    <t>con_08m_m67_a3_003.xlsx_RoiSetAuto-86.zip Distance px</t>
  </si>
  <si>
    <t>con_08m_m67_a3_003.xlsx_RoiSetAuto-89.zip Distance px</t>
  </si>
  <si>
    <t>con_08m_m67_a3_003.xlsx_RoiSetAuto-9.zip Distance px</t>
  </si>
  <si>
    <t>con_08m_m67_a3_003.xlsx_RoiSetAuto-90.zip Distance px</t>
  </si>
  <si>
    <t>con_08m_m67_a3_003.xlsx_RoiSetAuto-93.zip Distance px</t>
  </si>
  <si>
    <t>con_08m_m67_a3_003.xlsx_RoiSetAuto-95.zip Distance px</t>
  </si>
  <si>
    <t>con_08m_m67_a3_003.xlsx_RoiSetAuto-96.zip Distance px</t>
  </si>
  <si>
    <t>con_08m_m67_a3_003.xlsx_RoiSetAuto-98.zip Distance px</t>
  </si>
  <si>
    <t>con_08m_m67_a3_003.xlsx_RoiSetAuto-99.zip Distance px</t>
  </si>
  <si>
    <t>shi_01m_m67_a3_001.xlsx_RoiSetAuto-1.zip Distance px</t>
  </si>
  <si>
    <t>shi_01m_m67_a3_001.xlsx_RoiSetAuto-10.zip Distance px</t>
  </si>
  <si>
    <t>shi_01m_m67_a3_001.xlsx_RoiSetAuto-11.zip Distance px</t>
  </si>
  <si>
    <t>shi_01m_m67_a3_001.xlsx_RoiSetAuto-13.zip Distance px</t>
  </si>
  <si>
    <t>shi_01m_m67_a3_001.xlsx_RoiSetAuto-18.zip Distance px</t>
  </si>
  <si>
    <t>shi_01m_m67_a3_001.xlsx_RoiSetAuto-19.zip Distance px</t>
  </si>
  <si>
    <t>shi_01m_m67_a3_001.xlsx_RoiSetAuto-2.zip Distance px</t>
  </si>
  <si>
    <t>shi_01m_m67_a3_001.xlsx_RoiSetAuto-20.zip Distance px</t>
  </si>
  <si>
    <t>shi_01m_m67_a3_001.xlsx_RoiSetAuto-21.zip Distance px</t>
  </si>
  <si>
    <t>shi_01m_m67_a3_001.xlsx_RoiSetAuto-22.zip Distance px</t>
  </si>
  <si>
    <t>shi_01m_m67_a3_001.xlsx_RoiSetAuto-25.zip Distance px</t>
  </si>
  <si>
    <t>shi_01m_m67_a3_001.xlsx_RoiSetAuto-27.zip Distance px</t>
  </si>
  <si>
    <t>shi_01m_m67_a3_001.xlsx_RoiSetAuto-3.zip Distance px</t>
  </si>
  <si>
    <t>shi_01m_m67_a3_001.xlsx_RoiSetAuto-32.zip Distance px</t>
  </si>
  <si>
    <t>shi_01m_m67_a3_001.xlsx_RoiSetAuto-34.zip Distance px</t>
  </si>
  <si>
    <t>shi_01m_m67_a3_001.xlsx_RoiSetAuto-35.zip Distance px</t>
  </si>
  <si>
    <t>shi_01m_m67_a3_001.xlsx_RoiSetAuto-36.zip Distance px</t>
  </si>
  <si>
    <t>shi_01m_m67_a3_001.xlsx_RoiSetAuto-37.zip Distance px</t>
  </si>
  <si>
    <t>shi_01m_m67_a3_001.xlsx_RoiSetAuto-38.zip Distance px</t>
  </si>
  <si>
    <t>shi_01m_m67_a3_001.xlsx_RoiSetAuto-39.zip Distance px</t>
  </si>
  <si>
    <t>shi_01m_m67_a3_001.xlsx_RoiSetAuto-4.zip Distance px</t>
  </si>
  <si>
    <t>shi_01m_m67_a3_001.xlsx_RoiSetAuto-40.zip Distance px</t>
  </si>
  <si>
    <t>shi_01m_m67_a3_001.xlsx_RoiSetAuto-41.zip Distance px</t>
  </si>
  <si>
    <t>shi_01m_m67_a3_001.xlsx_RoiSetAuto-43.zip Distance px</t>
  </si>
  <si>
    <t>shi_01m_m67_a3_001.xlsx_RoiSetAuto-48.zip Distance px</t>
  </si>
  <si>
    <t>shi_01m_m67_a3_001.xlsx_RoiSetAuto-5.zip Distance px</t>
  </si>
  <si>
    <t>shi_01m_m67_a3_001.xlsx_RoiSetAuto-50.zip Distance px</t>
  </si>
  <si>
    <t>shi_01m_m67_a3_001.xlsx_RoiSetAuto-51.zip Distance px</t>
  </si>
  <si>
    <t>shi_01m_m67_a3_001.xlsx_RoiSetAuto-52.zip Distance px</t>
  </si>
  <si>
    <t>shi_01m_m67_a3_001.xlsx_RoiSetAuto-55.zip Distance px</t>
  </si>
  <si>
    <t>shi_01m_m67_a3_001.xlsx_RoiSetAuto-56.zip Distance px</t>
  </si>
  <si>
    <t>shi_01m_m67_a3_001.xlsx_RoiSetAuto-6.zip Distance px</t>
  </si>
  <si>
    <t>shi_01m_m67_a3_001.xlsx_RoiSetAuto-62.zip Distance px</t>
  </si>
  <si>
    <t>shi_01m_m67_a3_001.xlsx_RoiSetAuto-63.zip Distance px</t>
  </si>
  <si>
    <t>shi_01m_m67_a3_001.xlsx_RoiSetAuto-65.zip Distance px</t>
  </si>
  <si>
    <t>shi_01m_m67_a3_001.xlsx_RoiSetAuto-66.zip Distance px</t>
  </si>
  <si>
    <t>shi_01m_m67_a3_001.xlsx_RoiSetAuto-67.zip Distance px</t>
  </si>
  <si>
    <t>shi_01m_m67_a3_001.xlsx_RoiSetAuto-69.zip Distance px</t>
  </si>
  <si>
    <t>shi_01m_m67_a3_001.xlsx_RoiSetAuto-7.zip Distance px</t>
  </si>
  <si>
    <t>shi_01m_m67_a3_001.xlsx_RoiSetAuto-72.zip Distance px</t>
  </si>
  <si>
    <t>shi_01m_m67_a3_001.xlsx_RoiSetAuto-75.zip Distance px</t>
  </si>
  <si>
    <t>shi_01m_m67_a3_001.xlsx_RoiSetAuto-76.zip Distance px</t>
  </si>
  <si>
    <t>shi_01m_m67_a3_001.xlsx_RoiSetAuto-79.zip Distance px</t>
  </si>
  <si>
    <t>shi_01m_m67_a3_001.xlsx_RoiSetAuto-80.zip Distance px</t>
  </si>
  <si>
    <t>shi_01m_m67_a3_001.xlsx_RoiSetAuto-81.zip Distance px</t>
  </si>
  <si>
    <t>shi_01m_m67_a3_001.xlsx_RoiSetAuto-84.zip Distance px</t>
  </si>
  <si>
    <t>shi_01m_m67_a3_001.xlsx_RoiSetAuto-85.zip Distance px</t>
  </si>
  <si>
    <t>shi_01m_m67_a3_001.xlsx_RoiSetAuto-87.zip Distance px</t>
  </si>
  <si>
    <t>shi_01m_m67_a3_001.xlsx_RoiSetAuto-88.zip Distance px</t>
  </si>
  <si>
    <t>shi_01m_m67_a3_001.xlsx_RoiSetAuto-9.zip Distance px</t>
  </si>
  <si>
    <t>shi_01m_m67_a3_002.xlsx_RoiSetAuto-1.zip Distance px</t>
  </si>
  <si>
    <t>shi_01m_m67_a3_002.xlsx_RoiSetAuto-10.zip Distance px</t>
  </si>
  <si>
    <t>shi_01m_m67_a3_002.xlsx_RoiSetAuto-12.zip Distance px</t>
  </si>
  <si>
    <t>shi_01m_m67_a3_002.xlsx_RoiSetAuto-13.zip Distance px</t>
  </si>
  <si>
    <t>shi_01m_m67_a3_002.xlsx_RoiSetAuto-14.zip Distance px</t>
  </si>
  <si>
    <t>shi_01m_m67_a3_002.xlsx_RoiSetAuto-16.zip Distance px</t>
  </si>
  <si>
    <t>shi_01m_m67_a3_002.xlsx_RoiSetAuto-17.zip Distance px</t>
  </si>
  <si>
    <t>shi_01m_m67_a3_002.xlsx_RoiSetAuto-18.zip Distance px</t>
  </si>
  <si>
    <t>shi_01m_m67_a3_002.xlsx_RoiSetAuto-19.zip Distance px</t>
  </si>
  <si>
    <t>shi_01m_m67_a3_002.xlsx_RoiSetAuto-2.zip Distance px</t>
  </si>
  <si>
    <t>shi_01m_m67_a3_002.xlsx_RoiSetAuto-20.zip Distance px</t>
  </si>
  <si>
    <t>shi_01m_m67_a3_002.xlsx_RoiSetAuto-21.zip Distance px</t>
  </si>
  <si>
    <t>shi_01m_m67_a3_002.xlsx_RoiSetAuto-22.zip Distance px</t>
  </si>
  <si>
    <t>shi_01m_m67_a3_002.xlsx_RoiSetAuto-23.zip Distance px</t>
  </si>
  <si>
    <t>shi_01m_m67_a3_002.xlsx_RoiSetAuto-24.zip Distance px</t>
  </si>
  <si>
    <t>shi_01m_m67_a3_002.xlsx_RoiSetAuto-25.zip Distance px</t>
  </si>
  <si>
    <t>shi_01m_m67_a3_002.xlsx_RoiSetAuto-26.zip Distance px</t>
  </si>
  <si>
    <t>shi_01m_m67_a3_002.xlsx_RoiSetAuto-27.zip Distance px</t>
  </si>
  <si>
    <t>shi_01m_m67_a3_002.xlsx_RoiSetAuto-28.zip Distance px</t>
  </si>
  <si>
    <t>shi_01m_m67_a3_002.xlsx_RoiSetAuto-29.zip Distance px</t>
  </si>
  <si>
    <t>shi_01m_m67_a3_002.xlsx_RoiSetAuto-3.zip Distance px</t>
  </si>
  <si>
    <t>shi_01m_m67_a3_002.xlsx_RoiSetAuto-30.zip Distance px</t>
  </si>
  <si>
    <t>shi_01m_m67_a3_002.xlsx_RoiSetAuto-31.zip Distance px</t>
  </si>
  <si>
    <t>shi_01m_m67_a3_002.xlsx_RoiSetAuto-32.zip Distance px</t>
  </si>
  <si>
    <t>shi_01m_m67_a3_002.xlsx_RoiSetAuto-33.zip Distance px</t>
  </si>
  <si>
    <t>shi_01m_m67_a3_002.xlsx_RoiSetAuto-34.zip Distance px</t>
  </si>
  <si>
    <t>shi_01m_m67_a3_002.xlsx_RoiSetAuto-35.zip Distance px</t>
  </si>
  <si>
    <t>shi_01m_m67_a3_002.xlsx_RoiSetAuto-36.zip Distance px</t>
  </si>
  <si>
    <t>shi_01m_m67_a3_002.xlsx_RoiSetAuto-37.zip Distance px</t>
  </si>
  <si>
    <t>shi_01m_m67_a3_002.xlsx_RoiSetAuto-38.zip Distance px</t>
  </si>
  <si>
    <t>shi_01m_m67_a3_002.xlsx_RoiSetAuto-39.zip Distance px</t>
  </si>
  <si>
    <t>shi_01m_m67_a3_002.xlsx_RoiSetAuto-5.zip Distance px</t>
  </si>
  <si>
    <t>shi_01m_m67_a3_002.xlsx_RoiSetAuto-6.zip Distance px</t>
  </si>
  <si>
    <t>shi_01m_m67_a3_002.xlsx_RoiSetAuto-7.zip Distance px</t>
  </si>
  <si>
    <t>shi_01m_m67_a3_002.xlsx_RoiSetAuto-8.zip Distance px</t>
  </si>
  <si>
    <t>shi_01m_m67_a3_002.xlsx_RoiSetAuto-9.zip Distance px</t>
  </si>
  <si>
    <t>shi_01m_m67_a3_003.xlsx_RoiSetAuto-1.zip Distance px</t>
  </si>
  <si>
    <t>shi_01m_m67_a3_003.xlsx_RoiSetAuto-10.zip Distance px</t>
  </si>
  <si>
    <t>shi_01m_m67_a3_003.xlsx_RoiSetAuto-12.zip Distance px</t>
  </si>
  <si>
    <t>shi_01m_m67_a3_003.xlsx_RoiSetAuto-14.zip Distance px</t>
  </si>
  <si>
    <t>shi_01m_m67_a3_003.xlsx_RoiSetAuto-15.zip Distance px</t>
  </si>
  <si>
    <t>shi_01m_m67_a3_003.xlsx_RoiSetAuto-16.zip Distance px</t>
  </si>
  <si>
    <t>shi_01m_m67_a3_003.xlsx_RoiSetAuto-17.zip Distance px</t>
  </si>
  <si>
    <t>shi_01m_m67_a3_003.xlsx_RoiSetAuto-2.zip Distance px</t>
  </si>
  <si>
    <t>shi_01m_m67_a3_003.xlsx_RoiSetAuto-20.zip Distance px</t>
  </si>
  <si>
    <t>shi_01m_m67_a3_003.xlsx_RoiSetAuto-21.zip Distance px</t>
  </si>
  <si>
    <t>shi_01m_m67_a3_003.xlsx_RoiSetAuto-23.zip Distance px</t>
  </si>
  <si>
    <t>shi_01m_m67_a3_003.xlsx_RoiSetAuto-24.zip Distance px</t>
  </si>
  <si>
    <t>shi_01m_m67_a3_003.xlsx_RoiSetAuto-25.zip Distance px</t>
  </si>
  <si>
    <t>shi_01m_m67_a3_003.xlsx_RoiSetAuto-26.zip Distance px</t>
  </si>
  <si>
    <t>shi_01m_m67_a3_003.xlsx_RoiSetAuto-27.zip Distance px</t>
  </si>
  <si>
    <t>shi_01m_m67_a3_003.xlsx_RoiSetAuto-28.zip Distance px</t>
  </si>
  <si>
    <t>shi_01m_m67_a3_003.xlsx_RoiSetAuto-29.zip Distance px</t>
  </si>
  <si>
    <t>shi_01m_m67_a3_003.xlsx_RoiSetAuto-3.zip Distance px</t>
  </si>
  <si>
    <t>shi_01m_m67_a3_003.xlsx_RoiSetAuto-30.zip Distance px</t>
  </si>
  <si>
    <t>shi_01m_m67_a3_003.xlsx_RoiSetAuto-31.zip Distance px</t>
  </si>
  <si>
    <t>shi_01m_m67_a3_003.xlsx_RoiSetAuto-32.zip Distance px</t>
  </si>
  <si>
    <t>shi_01m_m67_a3_003.xlsx_RoiSetAuto-33.zip Distance px</t>
  </si>
  <si>
    <t>shi_01m_m67_a3_003.xlsx_RoiSetAuto-34.zip Distance px</t>
  </si>
  <si>
    <t>shi_01m_m67_a3_003.xlsx_RoiSetAuto-35.zip Distance px</t>
  </si>
  <si>
    <t>shi_01m_m67_a3_003.xlsx_RoiSetAuto-36.zip Distance px</t>
  </si>
  <si>
    <t>shi_01m_m67_a3_003.xlsx_RoiSetAuto-37.zip Distance px</t>
  </si>
  <si>
    <t>shi_01m_m67_a3_003.xlsx_RoiSetAuto-38.zip Distance px</t>
  </si>
  <si>
    <t>shi_01m_m67_a3_003.xlsx_RoiSetAuto-39.zip Distance px</t>
  </si>
  <si>
    <t>shi_01m_m67_a3_003.xlsx_RoiSetAuto-4.zip Distance px</t>
  </si>
  <si>
    <t>shi_01m_m67_a3_003.xlsx_RoiSetAuto-40.zip Distance px</t>
  </si>
  <si>
    <t>shi_01m_m67_a3_003.xlsx_RoiSetAuto-41.zip Distance px</t>
  </si>
  <si>
    <t>shi_01m_m67_a3_003.xlsx_RoiSetAuto-43.zip Distance px</t>
  </si>
  <si>
    <t>shi_01m_m67_a3_003.xlsx_RoiSetAuto-44.zip Distance px</t>
  </si>
  <si>
    <t>shi_01m_m67_a3_003.xlsx_RoiSetAuto-45.zip Distance px</t>
  </si>
  <si>
    <t>shi_01m_m67_a3_003.xlsx_RoiSetAuto-46.zip Distance px</t>
  </si>
  <si>
    <t>shi_01m_m67_a3_003.xlsx_RoiSetAuto-47.zip Distance px</t>
  </si>
  <si>
    <t>shi_01m_m67_a3_003.xlsx_RoiSetAuto-48.zip Distance px</t>
  </si>
  <si>
    <t>shi_01m_m67_a3_003.xlsx_RoiSetAuto-49.zip Distance px</t>
  </si>
  <si>
    <t>shi_01m_m67_a3_003.xlsx_RoiSetAuto-5.zip Distance px</t>
  </si>
  <si>
    <t>shi_01m_m67_a3_003.xlsx_RoiSetAuto-50.zip Distance px</t>
  </si>
  <si>
    <t>shi_01m_m67_a3_003.xlsx_RoiSetAuto-51.zip Distance px</t>
  </si>
  <si>
    <t>shi_01m_m67_a3_003.xlsx_RoiSetAuto-53.zip Distance px</t>
  </si>
  <si>
    <t>shi_01m_m67_a3_003.xlsx_RoiSetAuto-56.zip Distance px</t>
  </si>
  <si>
    <t>shi_01m_m67_a3_003.xlsx_RoiSetAuto-58.zip Distance px</t>
  </si>
  <si>
    <t>shi_01m_m67_a3_003.xlsx_RoiSetAuto-59.zip Distance px</t>
  </si>
  <si>
    <t>shi_01m_m67_a3_003.xlsx_RoiSetAuto-6.zip Distance px</t>
  </si>
  <si>
    <t>shi_01m_m67_a3_003.xlsx_RoiSetAuto-61.zip Distance px</t>
  </si>
  <si>
    <t>shi_01m_m67_a3_003.xlsx_RoiSetAuto-62.zip Distance px</t>
  </si>
  <si>
    <t>shi_01m_m67_a3_003.xlsx_RoiSetAuto-65.zip Distance px</t>
  </si>
  <si>
    <t>shi_01m_m67_a3_003.xlsx_RoiSetAuto-66.zip Distance px</t>
  </si>
  <si>
    <t>shi_01m_m67_a3_003.xlsx_RoiSetAuto-70.zip Distance px</t>
  </si>
  <si>
    <t>shi_01m_m67_a3_003.xlsx_RoiSetAuto-71.zip Distance px</t>
  </si>
  <si>
    <t>shi_01m_m67_a3_003.xlsx_RoiSetAuto-8.zip Distance px</t>
  </si>
  <si>
    <t>shi_01m_m67_a3_003.xlsx_RoiSetAuto-9.zip Distance px</t>
  </si>
  <si>
    <t>shi_02m_m67_a3_001.xlsx_RoiSetAuto-10.zip Distance px</t>
  </si>
  <si>
    <t>shi_02m_m67_a3_001.xlsx_RoiSetAuto-11.zip Distance px</t>
  </si>
  <si>
    <t>shi_02m_m67_a3_001.xlsx_RoiSetAuto-13.zip Distance px</t>
  </si>
  <si>
    <t>shi_02m_m67_a3_001.xlsx_RoiSetAuto-14.zip Distance px</t>
  </si>
  <si>
    <t>shi_02m_m67_a3_001.xlsx_RoiSetAuto-15.zip Distance px</t>
  </si>
  <si>
    <t>shi_02m_m67_a3_001.xlsx_RoiSetAuto-16.zip Distance px</t>
  </si>
  <si>
    <t>shi_02m_m67_a3_001.xlsx_RoiSetAuto-18.zip Distance px</t>
  </si>
  <si>
    <t>shi_02m_m67_a3_001.xlsx_RoiSetAuto-19.zip Distance px</t>
  </si>
  <si>
    <t>shi_02m_m67_a3_001.xlsx_RoiSetAuto-2.zip Distance px</t>
  </si>
  <si>
    <t>shi_02m_m67_a3_001.xlsx_RoiSetAuto-20.zip Distance px</t>
  </si>
  <si>
    <t>shi_02m_m67_a3_001.xlsx_RoiSetAuto-21.zip Distance px</t>
  </si>
  <si>
    <t>shi_02m_m67_a3_001.xlsx_RoiSetAuto-22.zip Distance px</t>
  </si>
  <si>
    <t>shi_02m_m67_a3_001.xlsx_RoiSetAuto-23.zip Distance px</t>
  </si>
  <si>
    <t>shi_02m_m67_a3_001.xlsx_RoiSetAuto-24.zip Distance px</t>
  </si>
  <si>
    <t>shi_02m_m67_a3_001.xlsx_RoiSetAuto-26.zip Distance px</t>
  </si>
  <si>
    <t>shi_02m_m67_a3_001.xlsx_RoiSetAuto-27.zip Distance px</t>
  </si>
  <si>
    <t>shi_02m_m67_a3_001.xlsx_RoiSetAuto-28.zip Distance px</t>
  </si>
  <si>
    <t>shi_02m_m67_a3_001.xlsx_RoiSetAuto-29.zip Distance px</t>
  </si>
  <si>
    <t>shi_02m_m67_a3_001.xlsx_RoiSetAuto-3.zip Distance px</t>
  </si>
  <si>
    <t>shi_02m_m67_a3_001.xlsx_RoiSetAuto-30.zip Distance px</t>
  </si>
  <si>
    <t>shi_02m_m67_a3_001.xlsx_RoiSetAuto-31.zip Distance px</t>
  </si>
  <si>
    <t>shi_02m_m67_a3_001.xlsx_RoiSetAuto-32.zip Distance px</t>
  </si>
  <si>
    <t>shi_02m_m67_a3_001.xlsx_RoiSetAuto-33.zip Distance px</t>
  </si>
  <si>
    <t>shi_02m_m67_a3_001.xlsx_RoiSetAuto-34.zip Distance px</t>
  </si>
  <si>
    <t>shi_02m_m67_a3_001.xlsx_RoiSetAuto-35.zip Distance px</t>
  </si>
  <si>
    <t>shi_02m_m67_a3_001.xlsx_RoiSetAuto-36.zip Distance px</t>
  </si>
  <si>
    <t>shi_02m_m67_a3_001.xlsx_RoiSetAuto-37.zip Distance px</t>
  </si>
  <si>
    <t>shi_02m_m67_a3_001.xlsx_RoiSetAuto-38.zip Distance px</t>
  </si>
  <si>
    <t>shi_02m_m67_a3_001.xlsx_RoiSetAuto-39.zip Distance px</t>
  </si>
  <si>
    <t>shi_02m_m67_a3_001.xlsx_RoiSetAuto-4.zip Distance px</t>
  </si>
  <si>
    <t>shi_02m_m67_a3_001.xlsx_RoiSetAuto-40.zip Distance px</t>
  </si>
  <si>
    <t>shi_02m_m67_a3_001.xlsx_RoiSetAuto-41.zip Distance px</t>
  </si>
  <si>
    <t>shi_02m_m67_a3_001.xlsx_RoiSetAuto-43.zip Distance px</t>
  </si>
  <si>
    <t>shi_02m_m67_a3_001.xlsx_RoiSetAuto-44.zip Distance px</t>
  </si>
  <si>
    <t>shi_02m_m67_a3_001.xlsx_RoiSetAuto-45.zip Distance px</t>
  </si>
  <si>
    <t>shi_02m_m67_a3_001.xlsx_RoiSetAuto-46.zip Distance px</t>
  </si>
  <si>
    <t>shi_02m_m67_a3_001.xlsx_RoiSetAuto-47.zip Distance px</t>
  </si>
  <si>
    <t>shi_02m_m67_a3_001.xlsx_RoiSetAuto-48.zip Distance px</t>
  </si>
  <si>
    <t>shi_02m_m67_a3_001.xlsx_RoiSetAuto-49.zip Distance px</t>
  </si>
  <si>
    <t>shi_02m_m67_a3_001.xlsx_RoiSetAuto-50.zip Distance px</t>
  </si>
  <si>
    <t>shi_02m_m67_a3_001.xlsx_RoiSetAuto-51.zip Distance px</t>
  </si>
  <si>
    <t>shi_02m_m67_a3_001.xlsx_RoiSetAuto-52.zip Distance px</t>
  </si>
  <si>
    <t>shi_02m_m67_a3_001.xlsx_RoiSetAuto-53.zip Distance px</t>
  </si>
  <si>
    <t>shi_02m_m67_a3_001.xlsx_RoiSetAuto-54.zip Distance px</t>
  </si>
  <si>
    <t>shi_02m_m67_a3_001.xlsx_RoiSetAuto-55.zip Distance px</t>
  </si>
  <si>
    <t>shi_02m_m67_a3_001.xlsx_RoiSetAuto-56.zip Distance px</t>
  </si>
  <si>
    <t>shi_02m_m67_a3_001.xlsx_RoiSetAuto-57.zip Distance px</t>
  </si>
  <si>
    <t>shi_02m_m67_a3_001.xlsx_RoiSetAuto-58.zip Distance px</t>
  </si>
  <si>
    <t>shi_02m_m67_a3_001.xlsx_RoiSetAuto-59.zip Distance px</t>
  </si>
  <si>
    <t>shi_02m_m67_a3_001.xlsx_RoiSetAuto-6.zip Distance px</t>
  </si>
  <si>
    <t>shi_02m_m67_a3_001.xlsx_RoiSetAuto-60.zip Distance px</t>
  </si>
  <si>
    <t>shi_02m_m67_a3_001.xlsx_RoiSetAuto-62.zip Distance px</t>
  </si>
  <si>
    <t>shi_02m_m67_a3_001.xlsx_RoiSetAuto-63.zip Distance px</t>
  </si>
  <si>
    <t>shi_02m_m67_a3_001.xlsx_RoiSetAuto-64.zip Distance px</t>
  </si>
  <si>
    <t>shi_02m_m67_a3_001.xlsx_RoiSetAuto-8.zip Distance px</t>
  </si>
  <si>
    <t>shi_02m_m67_a3_001.xlsx_RoiSetAuto-9.zip Distance px</t>
  </si>
  <si>
    <t>shi_02m_m67_a3_003.xlsx_RoiSetAuto-1.zip Distance px</t>
  </si>
  <si>
    <t>shi_02m_m67_a3_003.xlsx_RoiSetAuto-10.zip Distance px</t>
  </si>
  <si>
    <t>shi_02m_m67_a3_003.xlsx_RoiSetAuto-11.zip Distance px</t>
  </si>
  <si>
    <t>shi_02m_m67_a3_003.xlsx_RoiSetAuto-12.zip Distance px</t>
  </si>
  <si>
    <t>shi_02m_m67_a3_003.xlsx_RoiSetAuto-13.zip Distance px</t>
  </si>
  <si>
    <t>shi_02m_m67_a3_003.xlsx_RoiSetAuto-14.zip Distance px</t>
  </si>
  <si>
    <t>shi_02m_m67_a3_003.xlsx_RoiSetAuto-16.zip Distance px</t>
  </si>
  <si>
    <t>shi_02m_m67_a3_003.xlsx_RoiSetAuto-18.zip Distance px</t>
  </si>
  <si>
    <t>shi_02m_m67_a3_003.xlsx_RoiSetAuto-2.zip Distance px</t>
  </si>
  <si>
    <t>shi_02m_m67_a3_003.xlsx_RoiSetAuto-21.zip Distance px</t>
  </si>
  <si>
    <t>shi_02m_m67_a3_003.xlsx_RoiSetAuto-22.zip Distance px</t>
  </si>
  <si>
    <t>shi_02m_m67_a3_003.xlsx_RoiSetAuto-23.zip Distance px</t>
  </si>
  <si>
    <t>shi_02m_m67_a3_003.xlsx_RoiSetAuto-24.zip Distance px</t>
  </si>
  <si>
    <t>shi_02m_m67_a3_003.xlsx_RoiSetAuto-3.zip Distance px</t>
  </si>
  <si>
    <t>shi_02m_m67_a3_003.xlsx_RoiSetAuto-4.zip Distance px</t>
  </si>
  <si>
    <t>shi_02m_m67_a3_003.xlsx_RoiSetAuto-5.zip Distance px</t>
  </si>
  <si>
    <t>shi_02m_m67_a3_003.xlsx_RoiSetAuto-6.zip Distance px</t>
  </si>
  <si>
    <t>shi_02m_m67_a3_003.xlsx_RoiSetAuto-9.zip Distance px</t>
  </si>
  <si>
    <t>shi_03m_m67_a3_001.xlsx_RoiSetAuto-1.zip Distance px</t>
  </si>
  <si>
    <t>shi_03m_m67_a3_001.xlsx_RoiSetAuto-10.zip Distance px</t>
  </si>
  <si>
    <t>shi_03m_m67_a3_001.xlsx_RoiSetAuto-101.zip Distance px</t>
  </si>
  <si>
    <t>shi_03m_m67_a3_001.xlsx_RoiSetAuto-102.zip Distance px</t>
  </si>
  <si>
    <t>shi_03m_m67_a3_001.xlsx_RoiSetAuto-103.zip Distance px</t>
  </si>
  <si>
    <t>shi_03m_m67_a3_001.xlsx_RoiSetAuto-104.zip Distance px</t>
  </si>
  <si>
    <t>shi_03m_m67_a3_001.xlsx_RoiSetAuto-105.zip Distance px</t>
  </si>
  <si>
    <t>shi_03m_m67_a3_001.xlsx_RoiSetAuto-106.zip Distance px</t>
  </si>
  <si>
    <t>shi_03m_m67_a3_001.xlsx_RoiSetAuto-107.zip Distance px</t>
  </si>
  <si>
    <t>shi_03m_m67_a3_001.xlsx_RoiSetAuto-108.zip Distance px</t>
  </si>
  <si>
    <t>shi_03m_m67_a3_001.xlsx_RoiSetAuto-109.zip Distance px</t>
  </si>
  <si>
    <t>shi_03m_m67_a3_001.xlsx_RoiSetAuto-11.zip Distance px</t>
  </si>
  <si>
    <t>shi_03m_m67_a3_001.xlsx_RoiSetAuto-110.zip Distance px</t>
  </si>
  <si>
    <t>shi_03m_m67_a3_001.xlsx_RoiSetAuto-111.zip Distance px</t>
  </si>
  <si>
    <t>shi_03m_m67_a3_001.xlsx_RoiSetAuto-113.zip Distance px</t>
  </si>
  <si>
    <t>shi_03m_m67_a3_001.xlsx_RoiSetAuto-114.zip Distance px</t>
  </si>
  <si>
    <t>shi_03m_m67_a3_001.xlsx_RoiSetAuto-115.zip Distance px</t>
  </si>
  <si>
    <t>shi_03m_m67_a3_001.xlsx_RoiSetAuto-116.zip Distance px</t>
  </si>
  <si>
    <t>shi_03m_m67_a3_001.xlsx_RoiSetAuto-117.zip Distance px</t>
  </si>
  <si>
    <t>shi_03m_m67_a3_001.xlsx_RoiSetAuto-118.zip Distance px</t>
  </si>
  <si>
    <t>shi_03m_m67_a3_001.xlsx_RoiSetAuto-119.zip Distance px</t>
  </si>
  <si>
    <t>shi_03m_m67_a3_001.xlsx_RoiSetAuto-12.zip Distance px</t>
  </si>
  <si>
    <t>shi_03m_m67_a3_001.xlsx_RoiSetAuto-120.zip Distance px</t>
  </si>
  <si>
    <t>shi_03m_m67_a3_001.xlsx_RoiSetAuto-121.zip Distance px</t>
  </si>
  <si>
    <t>shi_03m_m67_a3_001.xlsx_RoiSetAuto-122.zip Distance px</t>
  </si>
  <si>
    <t>shi_03m_m67_a3_001.xlsx_RoiSetAuto-124.zip Distance px</t>
  </si>
  <si>
    <t>shi_03m_m67_a3_001.xlsx_RoiSetAuto-125.zip Distance px</t>
  </si>
  <si>
    <t>shi_03m_m67_a3_001.xlsx_RoiSetAuto-126.zip Distance px</t>
  </si>
  <si>
    <t>shi_03m_m67_a3_001.xlsx_RoiSetAuto-127.zip Distance px</t>
  </si>
  <si>
    <t>shi_03m_m67_a3_001.xlsx_RoiSetAuto-128.zip Distance px</t>
  </si>
  <si>
    <t>shi_03m_m67_a3_001.xlsx_RoiSetAuto-13.zip Distance px</t>
  </si>
  <si>
    <t>shi_03m_m67_a3_001.xlsx_RoiSetAuto-130.zip Distance px</t>
  </si>
  <si>
    <t>shi_03m_m67_a3_001.xlsx_RoiSetAuto-131.zip Distance px</t>
  </si>
  <si>
    <t>shi_03m_m67_a3_001.xlsx_RoiSetAuto-132.zip Distance px</t>
  </si>
  <si>
    <t>shi_03m_m67_a3_001.xlsx_RoiSetAuto-133.zip Distance px</t>
  </si>
  <si>
    <t>shi_03m_m67_a3_001.xlsx_RoiSetAuto-134.zip Distance px</t>
  </si>
  <si>
    <t>shi_03m_m67_a3_001.xlsx_RoiSetAuto-136.zip Distance px</t>
  </si>
  <si>
    <t>shi_03m_m67_a3_001.xlsx_RoiSetAuto-137.zip Distance px</t>
  </si>
  <si>
    <t>shi_03m_m67_a3_001.xlsx_RoiSetAuto-138.zip Distance px</t>
  </si>
  <si>
    <t>shi_03m_m67_a3_001.xlsx_RoiSetAuto-139.zip Distance px</t>
  </si>
  <si>
    <t>shi_03m_m67_a3_001.xlsx_RoiSetAuto-140.zip Distance px</t>
  </si>
  <si>
    <t>shi_03m_m67_a3_001.xlsx_RoiSetAuto-15.zip Distance px</t>
  </si>
  <si>
    <t>shi_03m_m67_a3_001.xlsx_RoiSetAuto-16.zip Distance px</t>
  </si>
  <si>
    <t>shi_03m_m67_a3_001.xlsx_RoiSetAuto-17.zip Distance px</t>
  </si>
  <si>
    <t>shi_03m_m67_a3_001.xlsx_RoiSetAuto-19.zip Distance px</t>
  </si>
  <si>
    <t>shi_03m_m67_a3_001.xlsx_RoiSetAuto-2.zip Distance px</t>
  </si>
  <si>
    <t>shi_03m_m67_a3_001.xlsx_RoiSetAuto-20.zip Distance px</t>
  </si>
  <si>
    <t>shi_03m_m67_a3_001.xlsx_RoiSetAuto-21.zip Distance px</t>
  </si>
  <si>
    <t>shi_03m_m67_a3_001.xlsx_RoiSetAuto-23.zip Distance px</t>
  </si>
  <si>
    <t>shi_03m_m67_a3_001.xlsx_RoiSetAuto-24.zip Distance px</t>
  </si>
  <si>
    <t>shi_03m_m67_a3_001.xlsx_RoiSetAuto-25.zip Distance px</t>
  </si>
  <si>
    <t>shi_03m_m67_a3_001.xlsx_RoiSetAuto-26.zip Distance px</t>
  </si>
  <si>
    <t>shi_03m_m67_a3_001.xlsx_RoiSetAuto-27.zip Distance px</t>
  </si>
  <si>
    <t>shi_03m_m67_a3_001.xlsx_RoiSetAuto-28.zip Distance px</t>
  </si>
  <si>
    <t>shi_03m_m67_a3_001.xlsx_RoiSetAuto-29.zip Distance px</t>
  </si>
  <si>
    <t>shi_03m_m67_a3_001.xlsx_RoiSetAuto-3.zip Distance px</t>
  </si>
  <si>
    <t>shi_03m_m67_a3_001.xlsx_RoiSetAuto-30.zip Distance px</t>
  </si>
  <si>
    <t>shi_03m_m67_a3_001.xlsx_RoiSetAuto-32.zip Distance px</t>
  </si>
  <si>
    <t>shi_03m_m67_a3_001.xlsx_RoiSetAuto-33.zip Distance px</t>
  </si>
  <si>
    <t>shi_03m_m67_a3_001.xlsx_RoiSetAuto-34.zip Distance px</t>
  </si>
  <si>
    <t>shi_03m_m67_a3_001.xlsx_RoiSetAuto-36.zip Distance px</t>
  </si>
  <si>
    <t>shi_03m_m67_a3_001.xlsx_RoiSetAuto-37.zip Distance px</t>
  </si>
  <si>
    <t>shi_03m_m67_a3_001.xlsx_RoiSetAuto-38.zip Distance px</t>
  </si>
  <si>
    <t>shi_03m_m67_a3_001.xlsx_RoiSetAuto-39.zip Distance px</t>
  </si>
  <si>
    <t>shi_03m_m67_a3_001.xlsx_RoiSetAuto-4.zip Distance px</t>
  </si>
  <si>
    <t>shi_03m_m67_a3_001.xlsx_RoiSetAuto-40.zip Distance px</t>
  </si>
  <si>
    <t>shi_03m_m67_a3_001.xlsx_RoiSetAuto-41.zip Distance px</t>
  </si>
  <si>
    <t>shi_03m_m67_a3_001.xlsx_RoiSetAuto-42.zip Distance px</t>
  </si>
  <si>
    <t>shi_03m_m67_a3_001.xlsx_RoiSetAuto-43.zip Distance px</t>
  </si>
  <si>
    <t>shi_03m_m67_a3_001.xlsx_RoiSetAuto-44.zip Distance px</t>
  </si>
  <si>
    <t>shi_03m_m67_a3_001.xlsx_RoiSetAuto-45.zip Distance px</t>
  </si>
  <si>
    <t>shi_03m_m67_a3_001.xlsx_RoiSetAuto-46.zip Distance px</t>
  </si>
  <si>
    <t>shi_03m_m67_a3_001.xlsx_RoiSetAuto-47.zip Distance px</t>
  </si>
  <si>
    <t>shi_03m_m67_a3_001.xlsx_RoiSetAuto-48.zip Distance px</t>
  </si>
  <si>
    <t>shi_03m_m67_a3_001.xlsx_RoiSetAuto-49.zip Distance px</t>
  </si>
  <si>
    <t>shi_03m_m67_a3_001.xlsx_RoiSetAuto-5.zip Distance px</t>
  </si>
  <si>
    <t>shi_03m_m67_a3_001.xlsx_RoiSetAuto-50.zip Distance px</t>
  </si>
  <si>
    <t>shi_03m_m67_a3_001.xlsx_RoiSetAuto-51.zip Distance px</t>
  </si>
  <si>
    <t>shi_03m_m67_a3_001.xlsx_RoiSetAuto-52.zip Distance px</t>
  </si>
  <si>
    <t>shi_03m_m67_a3_001.xlsx_RoiSetAuto-53.zip Distance px</t>
  </si>
  <si>
    <t>shi_03m_m67_a3_001.xlsx_RoiSetAuto-55.zip Distance px</t>
  </si>
  <si>
    <t>shi_03m_m67_a3_001.xlsx_RoiSetAuto-56.zip Distance px</t>
  </si>
  <si>
    <t>shi_03m_m67_a3_001.xlsx_RoiSetAuto-57.zip Distance px</t>
  </si>
  <si>
    <t>shi_03m_m67_a3_001.xlsx_RoiSetAuto-58.zip Distance px</t>
  </si>
  <si>
    <t>shi_03m_m67_a3_001.xlsx_RoiSetAuto-6.zip Distance px</t>
  </si>
  <si>
    <t>shi_03m_m67_a3_001.xlsx_RoiSetAuto-60.zip Distance px</t>
  </si>
  <si>
    <t>shi_03m_m67_a3_001.xlsx_RoiSetAuto-61.zip Distance px</t>
  </si>
  <si>
    <t>shi_03m_m67_a3_001.xlsx_RoiSetAuto-62.zip Distance px</t>
  </si>
  <si>
    <t>shi_03m_m67_a3_001.xlsx_RoiSetAuto-63.zip Distance px</t>
  </si>
  <si>
    <t>shi_03m_m67_a3_001.xlsx_RoiSetAuto-66.zip Distance px</t>
  </si>
  <si>
    <t>shi_03m_m67_a3_001.xlsx_RoiSetAuto-67.zip Distance px</t>
  </si>
  <si>
    <t>shi_03m_m67_a3_001.xlsx_RoiSetAuto-68.zip Distance px</t>
  </si>
  <si>
    <t>shi_03m_m67_a3_001.xlsx_RoiSetAuto-69.zip Distance px</t>
  </si>
  <si>
    <t>shi_03m_m67_a3_001.xlsx_RoiSetAuto-7.zip Distance px</t>
  </si>
  <si>
    <t>shi_03m_m67_a3_001.xlsx_RoiSetAuto-70.zip Distance px</t>
  </si>
  <si>
    <t>shi_03m_m67_a3_001.xlsx_RoiSetAuto-71.zip Distance px</t>
  </si>
  <si>
    <t>shi_03m_m67_a3_001.xlsx_RoiSetAuto-72.zip Distance px</t>
  </si>
  <si>
    <t>shi_03m_m67_a3_001.xlsx_RoiSetAuto-73.zip Distance px</t>
  </si>
  <si>
    <t>shi_03m_m67_a3_001.xlsx_RoiSetAuto-74.zip Distance px</t>
  </si>
  <si>
    <t>shi_03m_m67_a3_001.xlsx_RoiSetAuto-75.zip Distance px</t>
  </si>
  <si>
    <t>shi_03m_m67_a3_001.xlsx_RoiSetAuto-76.zip Distance px</t>
  </si>
  <si>
    <t>shi_03m_m67_a3_001.xlsx_RoiSetAuto-77.zip Distance px</t>
  </si>
  <si>
    <t>shi_03m_m67_a3_001.xlsx_RoiSetAuto-78.zip Distance px</t>
  </si>
  <si>
    <t>shi_03m_m67_a3_001.xlsx_RoiSetAuto-79.zip Distance px</t>
  </si>
  <si>
    <t>shi_03m_m67_a3_001.xlsx_RoiSetAuto-8.zip Distance px</t>
  </si>
  <si>
    <t>shi_03m_m67_a3_001.xlsx_RoiSetAuto-80.zip Distance px</t>
  </si>
  <si>
    <t>shi_03m_m67_a3_001.xlsx_RoiSetAuto-81.zip Distance px</t>
  </si>
  <si>
    <t>shi_03m_m67_a3_001.xlsx_RoiSetAuto-82.zip Distance px</t>
  </si>
  <si>
    <t>shi_03m_m67_a3_001.xlsx_RoiSetAuto-83.zip Distance px</t>
  </si>
  <si>
    <t>shi_03m_m67_a3_001.xlsx_RoiSetAuto-84.zip Distance px</t>
  </si>
  <si>
    <t>shi_03m_m67_a3_001.xlsx_RoiSetAuto-85.zip Distance px</t>
  </si>
  <si>
    <t>shi_03m_m67_a3_001.xlsx_RoiSetAuto-86.zip Distance px</t>
  </si>
  <si>
    <t>shi_03m_m67_a3_001.xlsx_RoiSetAuto-87.zip Distance px</t>
  </si>
  <si>
    <t>shi_03m_m67_a3_001.xlsx_RoiSetAuto-88.zip Distance px</t>
  </si>
  <si>
    <t>shi_03m_m67_a3_001.xlsx_RoiSetAuto-89.zip Distance px</t>
  </si>
  <si>
    <t>shi_03m_m67_a3_001.xlsx_RoiSetAuto-9.zip Distance px</t>
  </si>
  <si>
    <t>shi_03m_m67_a3_001.xlsx_RoiSetAuto-90.zip Distance px</t>
  </si>
  <si>
    <t>shi_03m_m67_a3_001.xlsx_RoiSetAuto-91.zip Distance px</t>
  </si>
  <si>
    <t>shi_03m_m67_a3_001.xlsx_RoiSetAuto-92.zip Distance px</t>
  </si>
  <si>
    <t>shi_03m_m67_a3_001.xlsx_RoiSetAuto-93.zip Distance px</t>
  </si>
  <si>
    <t>shi_03m_m67_a3_001.xlsx_RoiSetAuto-94.zip Distance px</t>
  </si>
  <si>
    <t>shi_03m_m67_a3_001.xlsx_RoiSetAuto-95.zip Distance px</t>
  </si>
  <si>
    <t>shi_03m_m67_a3_001.xlsx_RoiSetAuto-96.zip Distance px</t>
  </si>
  <si>
    <t>shi_03m_m67_a3_001.xlsx_RoiSetAuto-97.zip Distance px</t>
  </si>
  <si>
    <t>shi_03m_m67_a3_001.xlsx_RoiSetAuto-98.zip Distance px</t>
  </si>
  <si>
    <t>shi_03m_m67_a3_001.xlsx_RoiSetAuto-99.zip Distance px</t>
  </si>
  <si>
    <t>shi_03m_m67_a3_002.xlsx_RoiSetAuto-1.zip Distance px</t>
  </si>
  <si>
    <t>shi_03m_m67_a3_002.xlsx_RoiSetAuto-10.zip Distance px</t>
  </si>
  <si>
    <t>shi_03m_m67_a3_002.xlsx_RoiSetAuto-100.zip Distance px</t>
  </si>
  <si>
    <t>shi_03m_m67_a3_002.xlsx_RoiSetAuto-101.zip Distance px</t>
  </si>
  <si>
    <t>shi_03m_m67_a3_002.xlsx_RoiSetAuto-102.zip Distance px</t>
  </si>
  <si>
    <t>shi_03m_m67_a3_002.xlsx_RoiSetAuto-103.zip Distance px</t>
  </si>
  <si>
    <t>shi_03m_m67_a3_002.xlsx_RoiSetAuto-104.zip Distance px</t>
  </si>
  <si>
    <t>shi_03m_m67_a3_002.xlsx_RoiSetAuto-105.zip Distance px</t>
  </si>
  <si>
    <t>shi_03m_m67_a3_002.xlsx_RoiSetAuto-106.zip Distance px</t>
  </si>
  <si>
    <t>shi_03m_m67_a3_002.xlsx_RoiSetAuto-107.zip Distance px</t>
  </si>
  <si>
    <t>shi_03m_m67_a3_002.xlsx_RoiSetAuto-108.zip Distance px</t>
  </si>
  <si>
    <t>shi_03m_m67_a3_002.xlsx_RoiSetAuto-109.zip Distance px</t>
  </si>
  <si>
    <t>shi_03m_m67_a3_002.xlsx_RoiSetAuto-11.zip Distance px</t>
  </si>
  <si>
    <t>shi_03m_m67_a3_002.xlsx_RoiSetAuto-110.zip Distance px</t>
  </si>
  <si>
    <t>shi_03m_m67_a3_002.xlsx_RoiSetAuto-111.zip Distance px</t>
  </si>
  <si>
    <t>shi_03m_m67_a3_002.xlsx_RoiSetAuto-112.zip Distance px</t>
  </si>
  <si>
    <t>shi_03m_m67_a3_002.xlsx_RoiSetAuto-113.zip Distance px</t>
  </si>
  <si>
    <t>shi_03m_m67_a3_002.xlsx_RoiSetAuto-114.zip Distance px</t>
  </si>
  <si>
    <t>shi_03m_m67_a3_002.xlsx_RoiSetAuto-115.zip Distance px</t>
  </si>
  <si>
    <t>shi_03m_m67_a3_002.xlsx_RoiSetAuto-116.zip Distance px</t>
  </si>
  <si>
    <t>shi_03m_m67_a3_002.xlsx_RoiSetAuto-117.zip Distance px</t>
  </si>
  <si>
    <t>shi_03m_m67_a3_002.xlsx_RoiSetAuto-118.zip Distance px</t>
  </si>
  <si>
    <t>shi_03m_m67_a3_002.xlsx_RoiSetAuto-119.zip Distance px</t>
  </si>
  <si>
    <t>shi_03m_m67_a3_002.xlsx_RoiSetAuto-12.zip Distance px</t>
  </si>
  <si>
    <t>shi_03m_m67_a3_002.xlsx_RoiSetAuto-120.zip Distance px</t>
  </si>
  <si>
    <t>shi_03m_m67_a3_002.xlsx_RoiSetAuto-13.zip Distance px</t>
  </si>
  <si>
    <t>shi_03m_m67_a3_002.xlsx_RoiSetAuto-14.zip Distance px</t>
  </si>
  <si>
    <t>shi_03m_m67_a3_002.xlsx_RoiSetAuto-15.zip Distance px</t>
  </si>
  <si>
    <t>shi_03m_m67_a3_002.xlsx_RoiSetAuto-16.zip Distance px</t>
  </si>
  <si>
    <t>shi_03m_m67_a3_002.xlsx_RoiSetAuto-17.zip Distance px</t>
  </si>
  <si>
    <t>shi_03m_m67_a3_002.xlsx_RoiSetAuto-18.zip Distance px</t>
  </si>
  <si>
    <t>shi_03m_m67_a3_002.xlsx_RoiSetAuto-19.zip Distance px</t>
  </si>
  <si>
    <t>shi_03m_m67_a3_002.xlsx_RoiSetAuto-2.zip Distance px</t>
  </si>
  <si>
    <t>shi_03m_m67_a3_002.xlsx_RoiSetAuto-20.zip Distance px</t>
  </si>
  <si>
    <t>shi_03m_m67_a3_002.xlsx_RoiSetAuto-21.zip Distance px</t>
  </si>
  <si>
    <t>shi_03m_m67_a3_002.xlsx_RoiSetAuto-22.zip Distance px</t>
  </si>
  <si>
    <t>shi_03m_m67_a3_002.xlsx_RoiSetAuto-23.zip Distance px</t>
  </si>
  <si>
    <t>shi_03m_m67_a3_002.xlsx_RoiSetAuto-25.zip Distance px</t>
  </si>
  <si>
    <t>shi_03m_m67_a3_002.xlsx_RoiSetAuto-26.zip Distance px</t>
  </si>
  <si>
    <t>shi_03m_m67_a3_002.xlsx_RoiSetAuto-27.zip Distance px</t>
  </si>
  <si>
    <t>shi_03m_m67_a3_002.xlsx_RoiSetAuto-28.zip Distance px</t>
  </si>
  <si>
    <t>shi_03m_m67_a3_002.xlsx_RoiSetAuto-29.zip Distance px</t>
  </si>
  <si>
    <t>shi_03m_m67_a3_002.xlsx_RoiSetAuto-3.zip Distance px</t>
  </si>
  <si>
    <t>shi_03m_m67_a3_002.xlsx_RoiSetAuto-30.zip Distance px</t>
  </si>
  <si>
    <t>shi_03m_m67_a3_002.xlsx_RoiSetAuto-31.zip Distance px</t>
  </si>
  <si>
    <t>shi_03m_m67_a3_002.xlsx_RoiSetAuto-32.zip Distance px</t>
  </si>
  <si>
    <t>shi_03m_m67_a3_002.xlsx_RoiSetAuto-33.zip Distance px</t>
  </si>
  <si>
    <t>shi_03m_m67_a3_002.xlsx_RoiSetAuto-34.zip Distance px</t>
  </si>
  <si>
    <t>shi_03m_m67_a3_002.xlsx_RoiSetAuto-35.zip Distance px</t>
  </si>
  <si>
    <t>shi_03m_m67_a3_002.xlsx_RoiSetAuto-36.zip Distance px</t>
  </si>
  <si>
    <t>shi_03m_m67_a3_002.xlsx_RoiSetAuto-37.zip Distance px</t>
  </si>
  <si>
    <t>shi_03m_m67_a3_002.xlsx_RoiSetAuto-38.zip Distance px</t>
  </si>
  <si>
    <t>shi_03m_m67_a3_002.xlsx_RoiSetAuto-39.zip Distance px</t>
  </si>
  <si>
    <t>shi_03m_m67_a3_002.xlsx_RoiSetAuto-4.zip Distance px</t>
  </si>
  <si>
    <t>shi_03m_m67_a3_002.xlsx_RoiSetAuto-40.zip Distance px</t>
  </si>
  <si>
    <t>shi_03m_m67_a3_002.xlsx_RoiSetAuto-41.zip Distance px</t>
  </si>
  <si>
    <t>shi_03m_m67_a3_002.xlsx_RoiSetAuto-42.zip Distance px</t>
  </si>
  <si>
    <t>shi_03m_m67_a3_002.xlsx_RoiSetAuto-43.zip Distance px</t>
  </si>
  <si>
    <t>shi_03m_m67_a3_002.xlsx_RoiSetAuto-44.zip Distance px</t>
  </si>
  <si>
    <t>shi_03m_m67_a3_002.xlsx_RoiSetAuto-45.zip Distance px</t>
  </si>
  <si>
    <t>shi_03m_m67_a3_002.xlsx_RoiSetAuto-46.zip Distance px</t>
  </si>
  <si>
    <t>shi_03m_m67_a3_002.xlsx_RoiSetAuto-47.zip Distance px</t>
  </si>
  <si>
    <t>shi_03m_m67_a3_002.xlsx_RoiSetAuto-48.zip Distance px</t>
  </si>
  <si>
    <t>shi_03m_m67_a3_002.xlsx_RoiSetAuto-49.zip Distance px</t>
  </si>
  <si>
    <t>shi_03m_m67_a3_002.xlsx_RoiSetAuto-5.zip Distance px</t>
  </si>
  <si>
    <t>shi_03m_m67_a3_002.xlsx_RoiSetAuto-50.zip Distance px</t>
  </si>
  <si>
    <t>shi_03m_m67_a3_002.xlsx_RoiSetAuto-51.zip Distance px</t>
  </si>
  <si>
    <t>shi_03m_m67_a3_002.xlsx_RoiSetAuto-52.zip Distance px</t>
  </si>
  <si>
    <t>shi_03m_m67_a3_002.xlsx_RoiSetAuto-53.zip Distance px</t>
  </si>
  <si>
    <t>shi_03m_m67_a3_002.xlsx_RoiSetAuto-54.zip Distance px</t>
  </si>
  <si>
    <t>shi_03m_m67_a3_002.xlsx_RoiSetAuto-55.zip Distance px</t>
  </si>
  <si>
    <t>shi_03m_m67_a3_002.xlsx_RoiSetAuto-56.zip Distance px</t>
  </si>
  <si>
    <t>shi_03m_m67_a3_002.xlsx_RoiSetAuto-57.zip Distance px</t>
  </si>
  <si>
    <t>shi_03m_m67_a3_002.xlsx_RoiSetAuto-58.zip Distance px</t>
  </si>
  <si>
    <t>shi_03m_m67_a3_002.xlsx_RoiSetAuto-59.zip Distance px</t>
  </si>
  <si>
    <t>shi_03m_m67_a3_002.xlsx_RoiSetAuto-6.zip Distance px</t>
  </si>
  <si>
    <t>shi_03m_m67_a3_002.xlsx_RoiSetAuto-60.zip Distance px</t>
  </si>
  <si>
    <t>shi_03m_m67_a3_002.xlsx_RoiSetAuto-61.zip Distance px</t>
  </si>
  <si>
    <t>shi_03m_m67_a3_002.xlsx_RoiSetAuto-62.zip Distance px</t>
  </si>
  <si>
    <t>shi_03m_m67_a3_002.xlsx_RoiSetAuto-63.zip Distance px</t>
  </si>
  <si>
    <t>shi_03m_m67_a3_002.xlsx_RoiSetAuto-64.zip Distance px</t>
  </si>
  <si>
    <t>shi_03m_m67_a3_002.xlsx_RoiSetAuto-65.zip Distance px</t>
  </si>
  <si>
    <t>shi_03m_m67_a3_002.xlsx_RoiSetAuto-66.zip Distance px</t>
  </si>
  <si>
    <t>shi_03m_m67_a3_002.xlsx_RoiSetAuto-67.zip Distance px</t>
  </si>
  <si>
    <t>shi_03m_m67_a3_002.xlsx_RoiSetAuto-68.zip Distance px</t>
  </si>
  <si>
    <t>shi_03m_m67_a3_002.xlsx_RoiSetAuto-69.zip Distance px</t>
  </si>
  <si>
    <t>shi_03m_m67_a3_002.xlsx_RoiSetAuto-7.zip Distance px</t>
  </si>
  <si>
    <t>shi_03m_m67_a3_002.xlsx_RoiSetAuto-70.zip Distance px</t>
  </si>
  <si>
    <t>shi_03m_m67_a3_002.xlsx_RoiSetAuto-71.zip Distance px</t>
  </si>
  <si>
    <t>shi_03m_m67_a3_002.xlsx_RoiSetAuto-72.zip Distance px</t>
  </si>
  <si>
    <t>shi_03m_m67_a3_002.xlsx_RoiSetAuto-73.zip Distance px</t>
  </si>
  <si>
    <t>shi_03m_m67_a3_002.xlsx_RoiSetAuto-74.zip Distance px</t>
  </si>
  <si>
    <t>shi_03m_m67_a3_002.xlsx_RoiSetAuto-75.zip Distance px</t>
  </si>
  <si>
    <t>shi_03m_m67_a3_002.xlsx_RoiSetAuto-76.zip Distance px</t>
  </si>
  <si>
    <t>shi_03m_m67_a3_002.xlsx_RoiSetAuto-77.zip Distance px</t>
  </si>
  <si>
    <t>shi_03m_m67_a3_002.xlsx_RoiSetAuto-78.zip Distance px</t>
  </si>
  <si>
    <t>shi_03m_m67_a3_002.xlsx_RoiSetAuto-79.zip Distance px</t>
  </si>
  <si>
    <t>shi_03m_m67_a3_002.xlsx_RoiSetAuto-8.zip Distance px</t>
  </si>
  <si>
    <t>shi_03m_m67_a3_002.xlsx_RoiSetAuto-80.zip Distance px</t>
  </si>
  <si>
    <t>shi_03m_m67_a3_002.xlsx_RoiSetAuto-81.zip Distance px</t>
  </si>
  <si>
    <t>shi_03m_m67_a3_002.xlsx_RoiSetAuto-82.zip Distance px</t>
  </si>
  <si>
    <t>shi_03m_m67_a3_002.xlsx_RoiSetAuto-83.zip Distance px</t>
  </si>
  <si>
    <t>shi_03m_m67_a3_002.xlsx_RoiSetAuto-84.zip Distance px</t>
  </si>
  <si>
    <t>shi_03m_m67_a3_002.xlsx_RoiSetAuto-85.zip Distance px</t>
  </si>
  <si>
    <t>shi_03m_m67_a3_002.xlsx_RoiSetAuto-86.zip Distance px</t>
  </si>
  <si>
    <t>shi_03m_m67_a3_002.xlsx_RoiSetAuto-87.zip Distance px</t>
  </si>
  <si>
    <t>shi_03m_m67_a3_002.xlsx_RoiSetAuto-88.zip Distance px</t>
  </si>
  <si>
    <t>shi_03m_m67_a3_002.xlsx_RoiSetAuto-89.zip Distance px</t>
  </si>
  <si>
    <t>shi_03m_m67_a3_002.xlsx_RoiSetAuto-9.zip Distance px</t>
  </si>
  <si>
    <t>shi_03m_m67_a3_002.xlsx_RoiSetAuto-90.zip Distance px</t>
  </si>
  <si>
    <t>shi_03m_m67_a3_002.xlsx_RoiSetAuto-91.zip Distance px</t>
  </si>
  <si>
    <t>shi_03m_m67_a3_002.xlsx_RoiSetAuto-92.zip Distance px</t>
  </si>
  <si>
    <t>shi_03m_m67_a3_002.xlsx_RoiSetAuto-93.zip Distance px</t>
  </si>
  <si>
    <t>shi_03m_m67_a3_002.xlsx_RoiSetAuto-94.zip Distance px</t>
  </si>
  <si>
    <t>shi_03m_m67_a3_002.xlsx_RoiSetAuto-96.zip Distance px</t>
  </si>
  <si>
    <t>shi_03m_m67_a3_002.xlsx_RoiSetAuto-97.zip Distance px</t>
  </si>
  <si>
    <t>shi_03m_m67_a3_002.xlsx_RoiSetAuto-99.zip Distance px</t>
  </si>
  <si>
    <t>shi_03m_m67_a3_003.xlsx_RoiSetAuto-1.zip Distance px</t>
  </si>
  <si>
    <t>shi_03m_m67_a3_003.xlsx_RoiSetAuto-10.zip Distance px</t>
  </si>
  <si>
    <t>shi_03m_m67_a3_003.xlsx_RoiSetAuto-100.zip Distance px</t>
  </si>
  <si>
    <t>shi_03m_m67_a3_003.xlsx_RoiSetAuto-101.zip Distance px</t>
  </si>
  <si>
    <t>shi_03m_m67_a3_003.xlsx_RoiSetAuto-102.zip Distance px</t>
  </si>
  <si>
    <t>shi_03m_m67_a3_003.xlsx_RoiSetAuto-103.zip Distance px</t>
  </si>
  <si>
    <t>shi_03m_m67_a3_003.xlsx_RoiSetAuto-104.zip Distance px</t>
  </si>
  <si>
    <t>shi_03m_m67_a3_003.xlsx_RoiSetAuto-105.zip Distance px</t>
  </si>
  <si>
    <t>shi_03m_m67_a3_003.xlsx_RoiSetAuto-106.zip Distance px</t>
  </si>
  <si>
    <t>shi_03m_m67_a3_003.xlsx_RoiSetAuto-107.zip Distance px</t>
  </si>
  <si>
    <t>shi_03m_m67_a3_003.xlsx_RoiSetAuto-108.zip Distance px</t>
  </si>
  <si>
    <t>shi_03m_m67_a3_003.xlsx_RoiSetAuto-109.zip Distance px</t>
  </si>
  <si>
    <t>shi_03m_m67_a3_003.xlsx_RoiSetAuto-11.zip Distance px</t>
  </si>
  <si>
    <t>shi_03m_m67_a3_003.xlsx_RoiSetAuto-110.zip Distance px</t>
  </si>
  <si>
    <t>shi_03m_m67_a3_003.xlsx_RoiSetAuto-111.zip Distance px</t>
  </si>
  <si>
    <t>shi_03m_m67_a3_003.xlsx_RoiSetAuto-112.zip Distance px</t>
  </si>
  <si>
    <t>shi_03m_m67_a3_003.xlsx_RoiSetAuto-113.zip Distance px</t>
  </si>
  <si>
    <t>shi_03m_m67_a3_003.xlsx_RoiSetAuto-114.zip Distance px</t>
  </si>
  <si>
    <t>shi_03m_m67_a3_003.xlsx_RoiSetAuto-115.zip Distance px</t>
  </si>
  <si>
    <t>shi_03m_m67_a3_003.xlsx_RoiSetAuto-116.zip Distance px</t>
  </si>
  <si>
    <t>shi_03m_m67_a3_003.xlsx_RoiSetAuto-117.zip Distance px</t>
  </si>
  <si>
    <t>shi_03m_m67_a3_003.xlsx_RoiSetAuto-118.zip Distance px</t>
  </si>
  <si>
    <t>shi_03m_m67_a3_003.xlsx_RoiSetAuto-119.zip Distance px</t>
  </si>
  <si>
    <t>shi_03m_m67_a3_003.xlsx_RoiSetAuto-12.zip Distance px</t>
  </si>
  <si>
    <t>shi_03m_m67_a3_003.xlsx_RoiSetAuto-13.zip Distance px</t>
  </si>
  <si>
    <t>shi_03m_m67_a3_003.xlsx_RoiSetAuto-14.zip Distance px</t>
  </si>
  <si>
    <t>shi_03m_m67_a3_003.xlsx_RoiSetAuto-15.zip Distance px</t>
  </si>
  <si>
    <t>shi_03m_m67_a3_003.xlsx_RoiSetAuto-16.zip Distance px</t>
  </si>
  <si>
    <t>shi_03m_m67_a3_003.xlsx_RoiSetAuto-17.zip Distance px</t>
  </si>
  <si>
    <t>shi_03m_m67_a3_003.xlsx_RoiSetAuto-18.zip Distance px</t>
  </si>
  <si>
    <t>shi_03m_m67_a3_003.xlsx_RoiSetAuto-19.zip Distance px</t>
  </si>
  <si>
    <t>shi_03m_m67_a3_003.xlsx_RoiSetAuto-2.zip Distance px</t>
  </si>
  <si>
    <t>shi_03m_m67_a3_003.xlsx_RoiSetAuto-20.zip Distance px</t>
  </si>
  <si>
    <t>shi_03m_m67_a3_003.xlsx_RoiSetAuto-21.zip Distance px</t>
  </si>
  <si>
    <t>shi_03m_m67_a3_003.xlsx_RoiSetAuto-22.zip Distance px</t>
  </si>
  <si>
    <t>shi_03m_m67_a3_003.xlsx_RoiSetAuto-23.zip Distance px</t>
  </si>
  <si>
    <t>shi_03m_m67_a3_003.xlsx_RoiSetAuto-24.zip Distance px</t>
  </si>
  <si>
    <t>shi_03m_m67_a3_003.xlsx_RoiSetAuto-25.zip Distance px</t>
  </si>
  <si>
    <t>shi_03m_m67_a3_003.xlsx_RoiSetAuto-26.zip Distance px</t>
  </si>
  <si>
    <t>shi_03m_m67_a3_003.xlsx_RoiSetAuto-27.zip Distance px</t>
  </si>
  <si>
    <t>shi_03m_m67_a3_003.xlsx_RoiSetAuto-28.zip Distance px</t>
  </si>
  <si>
    <t>shi_03m_m67_a3_003.xlsx_RoiSetAuto-29.zip Distance px</t>
  </si>
  <si>
    <t>shi_03m_m67_a3_003.xlsx_RoiSetAuto-3.zip Distance px</t>
  </si>
  <si>
    <t>shi_03m_m67_a3_003.xlsx_RoiSetAuto-30.zip Distance px</t>
  </si>
  <si>
    <t>shi_03m_m67_a3_003.xlsx_RoiSetAuto-31.zip Distance px</t>
  </si>
  <si>
    <t>shi_03m_m67_a3_003.xlsx_RoiSetAuto-32.zip Distance px</t>
  </si>
  <si>
    <t>shi_03m_m67_a3_003.xlsx_RoiSetAuto-33.zip Distance px</t>
  </si>
  <si>
    <t>shi_03m_m67_a3_003.xlsx_RoiSetAuto-34.zip Distance px</t>
  </si>
  <si>
    <t>shi_03m_m67_a3_003.xlsx_RoiSetAuto-35.zip Distance px</t>
  </si>
  <si>
    <t>shi_03m_m67_a3_003.xlsx_RoiSetAuto-36.zip Distance px</t>
  </si>
  <si>
    <t>shi_03m_m67_a3_003.xlsx_RoiSetAuto-37.zip Distance px</t>
  </si>
  <si>
    <t>shi_03m_m67_a3_003.xlsx_RoiSetAuto-38.zip Distance px</t>
  </si>
  <si>
    <t>shi_03m_m67_a3_003.xlsx_RoiSetAuto-39.zip Distance px</t>
  </si>
  <si>
    <t>shi_03m_m67_a3_003.xlsx_RoiSetAuto-4.zip Distance px</t>
  </si>
  <si>
    <t>shi_03m_m67_a3_003.xlsx_RoiSetAuto-40.zip Distance px</t>
  </si>
  <si>
    <t>shi_03m_m67_a3_003.xlsx_RoiSetAuto-41.zip Distance px</t>
  </si>
  <si>
    <t>shi_03m_m67_a3_003.xlsx_RoiSetAuto-42.zip Distance px</t>
  </si>
  <si>
    <t>shi_03m_m67_a3_003.xlsx_RoiSetAuto-43.zip Distance px</t>
  </si>
  <si>
    <t>shi_03m_m67_a3_003.xlsx_RoiSetAuto-44.zip Distance px</t>
  </si>
  <si>
    <t>shi_03m_m67_a3_003.xlsx_RoiSetAuto-45.zip Distance px</t>
  </si>
  <si>
    <t>shi_03m_m67_a3_003.xlsx_RoiSetAuto-46.zip Distance px</t>
  </si>
  <si>
    <t>shi_03m_m67_a3_003.xlsx_RoiSetAuto-47.zip Distance px</t>
  </si>
  <si>
    <t>shi_03m_m67_a3_003.xlsx_RoiSetAuto-48.zip Distance px</t>
  </si>
  <si>
    <t>shi_03m_m67_a3_003.xlsx_RoiSetAuto-49.zip Distance px</t>
  </si>
  <si>
    <t>shi_03m_m67_a3_003.xlsx_RoiSetAuto-5.zip Distance px</t>
  </si>
  <si>
    <t>shi_03m_m67_a3_003.xlsx_RoiSetAuto-50.zip Distance px</t>
  </si>
  <si>
    <t>shi_03m_m67_a3_003.xlsx_RoiSetAuto-51.zip Distance px</t>
  </si>
  <si>
    <t>shi_03m_m67_a3_003.xlsx_RoiSetAuto-52.zip Distance px</t>
  </si>
  <si>
    <t>shi_03m_m67_a3_003.xlsx_RoiSetAuto-53.zip Distance px</t>
  </si>
  <si>
    <t>shi_03m_m67_a3_003.xlsx_RoiSetAuto-54.zip Distance px</t>
  </si>
  <si>
    <t>shi_03m_m67_a3_003.xlsx_RoiSetAuto-55.zip Distance px</t>
  </si>
  <si>
    <t>shi_03m_m67_a3_003.xlsx_RoiSetAuto-56.zip Distance px</t>
  </si>
  <si>
    <t>shi_03m_m67_a3_003.xlsx_RoiSetAuto-57.zip Distance px</t>
  </si>
  <si>
    <t>shi_03m_m67_a3_003.xlsx_RoiSetAuto-58.zip Distance px</t>
  </si>
  <si>
    <t>shi_03m_m67_a3_003.xlsx_RoiSetAuto-59.zip Distance px</t>
  </si>
  <si>
    <t>shi_03m_m67_a3_003.xlsx_RoiSetAuto-6.zip Distance px</t>
  </si>
  <si>
    <t>shi_03m_m67_a3_003.xlsx_RoiSetAuto-60.zip Distance px</t>
  </si>
  <si>
    <t>shi_03m_m67_a3_003.xlsx_RoiSetAuto-61.zip Distance px</t>
  </si>
  <si>
    <t>shi_03m_m67_a3_003.xlsx_RoiSetAuto-62.zip Distance px</t>
  </si>
  <si>
    <t>shi_03m_m67_a3_003.xlsx_RoiSetAuto-63.zip Distance px</t>
  </si>
  <si>
    <t>shi_03m_m67_a3_003.xlsx_RoiSetAuto-64.zip Distance px</t>
  </si>
  <si>
    <t>shi_03m_m67_a3_003.xlsx_RoiSetAuto-65.zip Distance px</t>
  </si>
  <si>
    <t>shi_03m_m67_a3_003.xlsx_RoiSetAuto-66.zip Distance px</t>
  </si>
  <si>
    <t>shi_03m_m67_a3_003.xlsx_RoiSetAuto-67.zip Distance px</t>
  </si>
  <si>
    <t>shi_03m_m67_a3_003.xlsx_RoiSetAuto-68.zip Distance px</t>
  </si>
  <si>
    <t>shi_03m_m67_a3_003.xlsx_RoiSetAuto-69.zip Distance px</t>
  </si>
  <si>
    <t>shi_03m_m67_a3_003.xlsx_RoiSetAuto-7.zip Distance px</t>
  </si>
  <si>
    <t>shi_03m_m67_a3_003.xlsx_RoiSetAuto-70.zip Distance px</t>
  </si>
  <si>
    <t>shi_03m_m67_a3_003.xlsx_RoiSetAuto-71.zip Distance px</t>
  </si>
  <si>
    <t>shi_03m_m67_a3_003.xlsx_RoiSetAuto-72.zip Distance px</t>
  </si>
  <si>
    <t>shi_03m_m67_a3_003.xlsx_RoiSetAuto-73.zip Distance px</t>
  </si>
  <si>
    <t>shi_03m_m67_a3_003.xlsx_RoiSetAuto-74.zip Distance px</t>
  </si>
  <si>
    <t>shi_03m_m67_a3_003.xlsx_RoiSetAuto-75.zip Distance px</t>
  </si>
  <si>
    <t>shi_03m_m67_a3_003.xlsx_RoiSetAuto-76.zip Distance px</t>
  </si>
  <si>
    <t>shi_03m_m67_a3_003.xlsx_RoiSetAuto-77.zip Distance px</t>
  </si>
  <si>
    <t>shi_03m_m67_a3_003.xlsx_RoiSetAuto-78.zip Distance px</t>
  </si>
  <si>
    <t>shi_03m_m67_a3_003.xlsx_RoiSetAuto-79.zip Distance px</t>
  </si>
  <si>
    <t>shi_03m_m67_a3_003.xlsx_RoiSetAuto-8.zip Distance px</t>
  </si>
  <si>
    <t>shi_03m_m67_a3_003.xlsx_RoiSetAuto-80.zip Distance px</t>
  </si>
  <si>
    <t>shi_03m_m67_a3_003.xlsx_RoiSetAuto-81.zip Distance px</t>
  </si>
  <si>
    <t>shi_03m_m67_a3_003.xlsx_RoiSetAuto-82.zip Distance px</t>
  </si>
  <si>
    <t>shi_03m_m67_a3_003.xlsx_RoiSetAuto-83.zip Distance px</t>
  </si>
  <si>
    <t>shi_03m_m67_a3_003.xlsx_RoiSetAuto-84.zip Distance px</t>
  </si>
  <si>
    <t>shi_03m_m67_a3_003.xlsx_RoiSetAuto-85.zip Distance px</t>
  </si>
  <si>
    <t>shi_03m_m67_a3_003.xlsx_RoiSetAuto-86.zip Distance px</t>
  </si>
  <si>
    <t>shi_03m_m67_a3_003.xlsx_RoiSetAuto-87.zip Distance px</t>
  </si>
  <si>
    <t>shi_03m_m67_a3_003.xlsx_RoiSetAuto-88.zip Distance px</t>
  </si>
  <si>
    <t>shi_03m_m67_a3_003.xlsx_RoiSetAuto-89.zip Distance px</t>
  </si>
  <si>
    <t>shi_03m_m67_a3_003.xlsx_RoiSetAuto-9.zip Distance px</t>
  </si>
  <si>
    <t>shi_03m_m67_a3_003.xlsx_RoiSetAuto-90.zip Distance px</t>
  </si>
  <si>
    <t>shi_03m_m67_a3_003.xlsx_RoiSetAuto-91.zip Distance px</t>
  </si>
  <si>
    <t>shi_03m_m67_a3_003.xlsx_RoiSetAuto-92.zip Distance px</t>
  </si>
  <si>
    <t>shi_03m_m67_a3_003.xlsx_RoiSetAuto-93.zip Distance px</t>
  </si>
  <si>
    <t>shi_03m_m67_a3_003.xlsx_RoiSetAuto-94.zip Distance px</t>
  </si>
  <si>
    <t>shi_03m_m67_a3_003.xlsx_RoiSetAuto-95.zip Distance px</t>
  </si>
  <si>
    <t>shi_03m_m67_a3_003.xlsx_RoiSetAuto-96.zip Distance px</t>
  </si>
  <si>
    <t>shi_03m_m67_a3_003.xlsx_RoiSetAuto-97.zip Distance px</t>
  </si>
  <si>
    <t>shi_03m_m67_a3_003.xlsx_RoiSetAuto-98.zip Distance px</t>
  </si>
  <si>
    <t>shi_03m_m67_a3_003.xlsx_RoiSetAuto-99.zip Distance px</t>
  </si>
  <si>
    <t>shi_04m_m67_a3_001.xlsx_RoiSetAuto-10.zip Distance px</t>
  </si>
  <si>
    <t>shi_04m_m67_a3_001.xlsx_RoiSetAuto-100.zip Distance px</t>
  </si>
  <si>
    <t>shi_04m_m67_a3_001.xlsx_RoiSetAuto-101.zip Distance px</t>
  </si>
  <si>
    <t>shi_04m_m67_a3_001.xlsx_RoiSetAuto-102.zip Distance px</t>
  </si>
  <si>
    <t>shi_04m_m67_a3_001.xlsx_RoiSetAuto-103.zip Distance px</t>
  </si>
  <si>
    <t>shi_04m_m67_a3_001.xlsx_RoiSetAuto-105.zip Distance px</t>
  </si>
  <si>
    <t>shi_04m_m67_a3_001.xlsx_RoiSetAuto-108.zip Distance px</t>
  </si>
  <si>
    <t>shi_04m_m67_a3_001.xlsx_RoiSetAuto-11.zip Distance px</t>
  </si>
  <si>
    <t>shi_04m_m67_a3_001.xlsx_RoiSetAuto-110.zip Distance px</t>
  </si>
  <si>
    <t>shi_04m_m67_a3_001.xlsx_RoiSetAuto-114.zip Distance px</t>
  </si>
  <si>
    <t>shi_04m_m67_a3_001.xlsx_RoiSetAuto-116.zip Distance px</t>
  </si>
  <si>
    <t>shi_04m_m67_a3_001.xlsx_RoiSetAuto-118.zip Distance px</t>
  </si>
  <si>
    <t>shi_04m_m67_a3_001.xlsx_RoiSetAuto-119.zip Distance px</t>
  </si>
  <si>
    <t>shi_04m_m67_a3_001.xlsx_RoiSetAuto-12.zip Distance px</t>
  </si>
  <si>
    <t>shi_04m_m67_a3_001.xlsx_RoiSetAuto-120.zip Distance px</t>
  </si>
  <si>
    <t>shi_04m_m67_a3_001.xlsx_RoiSetAuto-122.zip Distance px</t>
  </si>
  <si>
    <t>shi_04m_m67_a3_001.xlsx_RoiSetAuto-124.zip Distance px</t>
  </si>
  <si>
    <t>shi_04m_m67_a3_001.xlsx_RoiSetAuto-125.zip Distance px</t>
  </si>
  <si>
    <t>shi_04m_m67_a3_001.xlsx_RoiSetAuto-127.zip Distance px</t>
  </si>
  <si>
    <t>shi_04m_m67_a3_001.xlsx_RoiSetAuto-129.zip Distance px</t>
  </si>
  <si>
    <t>shi_04m_m67_a3_001.xlsx_RoiSetAuto-131.zip Distance px</t>
  </si>
  <si>
    <t>shi_04m_m67_a3_001.xlsx_RoiSetAuto-134.zip Distance px</t>
  </si>
  <si>
    <t>shi_04m_m67_a3_001.xlsx_RoiSetAuto-135.zip Distance px</t>
  </si>
  <si>
    <t>shi_04m_m67_a3_001.xlsx_RoiSetAuto-136.zip Distance px</t>
  </si>
  <si>
    <t>shi_04m_m67_a3_001.xlsx_RoiSetAuto-137.zip Distance px</t>
  </si>
  <si>
    <t>shi_04m_m67_a3_001.xlsx_RoiSetAuto-139.zip Distance px</t>
  </si>
  <si>
    <t>shi_04m_m67_a3_001.xlsx_RoiSetAuto-142.zip Distance px</t>
  </si>
  <si>
    <t>shi_04m_m67_a3_001.xlsx_RoiSetAuto-143.zip Distance px</t>
  </si>
  <si>
    <t>shi_04m_m67_a3_001.xlsx_RoiSetAuto-144.zip Distance px</t>
  </si>
  <si>
    <t>shi_04m_m67_a3_001.xlsx_RoiSetAuto-145.zip Distance px</t>
  </si>
  <si>
    <t>shi_04m_m67_a3_001.xlsx_RoiSetAuto-146.zip Distance px</t>
  </si>
  <si>
    <t>shi_04m_m67_a3_001.xlsx_RoiSetAuto-147.zip Distance px</t>
  </si>
  <si>
    <t>shi_04m_m67_a3_001.xlsx_RoiSetAuto-149.zip Distance px</t>
  </si>
  <si>
    <t>shi_04m_m67_a3_001.xlsx_RoiSetAuto-15.zip Distance px</t>
  </si>
  <si>
    <t>shi_04m_m67_a3_001.xlsx_RoiSetAuto-150.zip Distance px</t>
  </si>
  <si>
    <t>shi_04m_m67_a3_001.xlsx_RoiSetAuto-151.zip Distance px</t>
  </si>
  <si>
    <t>shi_04m_m67_a3_001.xlsx_RoiSetAuto-156.zip Distance px</t>
  </si>
  <si>
    <t>shi_04m_m67_a3_001.xlsx_RoiSetAuto-157.zip Distance px</t>
  </si>
  <si>
    <t>shi_04m_m67_a3_001.xlsx_RoiSetAuto-159.zip Distance px</t>
  </si>
  <si>
    <t>shi_04m_m67_a3_001.xlsx_RoiSetAuto-16.zip Distance px</t>
  </si>
  <si>
    <t>shi_04m_m67_a3_001.xlsx_RoiSetAuto-161.zip Distance px</t>
  </si>
  <si>
    <t>shi_04m_m67_a3_001.xlsx_RoiSetAuto-164.zip Distance px</t>
  </si>
  <si>
    <t>shi_04m_m67_a3_001.xlsx_RoiSetAuto-172.zip Distance px</t>
  </si>
  <si>
    <t>shi_04m_m67_a3_001.xlsx_RoiSetAuto-173.zip Distance px</t>
  </si>
  <si>
    <t>shi_04m_m67_a3_001.xlsx_RoiSetAuto-175.zip Distance px</t>
  </si>
  <si>
    <t>shi_04m_m67_a3_001.xlsx_RoiSetAuto-177.zip Distance px</t>
  </si>
  <si>
    <t>shi_04m_m67_a3_001.xlsx_RoiSetAuto-178.zip Distance px</t>
  </si>
  <si>
    <t>shi_04m_m67_a3_001.xlsx_RoiSetAuto-18.zip Distance px</t>
  </si>
  <si>
    <t>shi_04m_m67_a3_001.xlsx_RoiSetAuto-181.zip Distance px</t>
  </si>
  <si>
    <t>shi_04m_m67_a3_001.xlsx_RoiSetAuto-184.zip Distance px</t>
  </si>
  <si>
    <t>shi_04m_m67_a3_001.xlsx_RoiSetAuto-186.zip Distance px</t>
  </si>
  <si>
    <t>shi_04m_m67_a3_001.xlsx_RoiSetAuto-187.zip Distance px</t>
  </si>
  <si>
    <t>shi_04m_m67_a3_001.xlsx_RoiSetAuto-188.zip Distance px</t>
  </si>
  <si>
    <t>shi_04m_m67_a3_001.xlsx_RoiSetAuto-190.zip Distance px</t>
  </si>
  <si>
    <t>shi_04m_m67_a3_001.xlsx_RoiSetAuto-191.zip Distance px</t>
  </si>
  <si>
    <t>shi_04m_m67_a3_001.xlsx_RoiSetAuto-197.zip Distance px</t>
  </si>
  <si>
    <t>shi_04m_m67_a3_001.xlsx_RoiSetAuto-198.zip Distance px</t>
  </si>
  <si>
    <t>shi_04m_m67_a3_001.xlsx_RoiSetAuto-2.zip Distance px</t>
  </si>
  <si>
    <t>shi_04m_m67_a3_001.xlsx_RoiSetAuto-202.zip Distance px</t>
  </si>
  <si>
    <t>shi_04m_m67_a3_001.xlsx_RoiSetAuto-203.zip Distance px</t>
  </si>
  <si>
    <t>shi_04m_m67_a3_001.xlsx_RoiSetAuto-206.zip Distance px</t>
  </si>
  <si>
    <t>shi_04m_m67_a3_001.xlsx_RoiSetAuto-209.zip Distance px</t>
  </si>
  <si>
    <t>shi_04m_m67_a3_001.xlsx_RoiSetAuto-214.zip Distance px</t>
  </si>
  <si>
    <t>shi_04m_m67_a3_001.xlsx_RoiSetAuto-217.zip Distance px</t>
  </si>
  <si>
    <t>shi_04m_m67_a3_001.xlsx_RoiSetAuto-219.zip Distance px</t>
  </si>
  <si>
    <t>shi_04m_m67_a3_001.xlsx_RoiSetAuto-221.zip Distance px</t>
  </si>
  <si>
    <t>shi_04m_m67_a3_001.xlsx_RoiSetAuto-222.zip Distance px</t>
  </si>
  <si>
    <t>shi_04m_m67_a3_001.xlsx_RoiSetAuto-224.zip Distance px</t>
  </si>
  <si>
    <t>shi_04m_m67_a3_001.xlsx_RoiSetAuto-23.zip Distance px</t>
  </si>
  <si>
    <t>shi_04m_m67_a3_001.xlsx_RoiSetAuto-231.zip Distance px</t>
  </si>
  <si>
    <t>shi_04m_m67_a3_001.xlsx_RoiSetAuto-232.zip Distance px</t>
  </si>
  <si>
    <t>shi_04m_m67_a3_001.xlsx_RoiSetAuto-235.zip Distance px</t>
  </si>
  <si>
    <t>shi_04m_m67_a3_001.xlsx_RoiSetAuto-24.zip Distance px</t>
  </si>
  <si>
    <t>shi_04m_m67_a3_001.xlsx_RoiSetAuto-27.zip Distance px</t>
  </si>
  <si>
    <t>shi_04m_m67_a3_001.xlsx_RoiSetAuto-28.zip Distance px</t>
  </si>
  <si>
    <t>shi_04m_m67_a3_001.xlsx_RoiSetAuto-29.zip Distance px</t>
  </si>
  <si>
    <t>shi_04m_m67_a3_001.xlsx_RoiSetAuto-31.zip Distance px</t>
  </si>
  <si>
    <t>shi_04m_m67_a3_001.xlsx_RoiSetAuto-4.zip Distance px</t>
  </si>
  <si>
    <t>shi_04m_m67_a3_001.xlsx_RoiSetAuto-40.zip Distance px</t>
  </si>
  <si>
    <t>shi_04m_m67_a3_001.xlsx_RoiSetAuto-45.zip Distance px</t>
  </si>
  <si>
    <t>shi_04m_m67_a3_001.xlsx_RoiSetAuto-47.zip Distance px</t>
  </si>
  <si>
    <t>shi_04m_m67_a3_001.xlsx_RoiSetAuto-49.zip Distance px</t>
  </si>
  <si>
    <t>shi_04m_m67_a3_001.xlsx_RoiSetAuto-5.zip Distance px</t>
  </si>
  <si>
    <t>shi_04m_m67_a3_001.xlsx_RoiSetAuto-50.zip Distance px</t>
  </si>
  <si>
    <t>shi_04m_m67_a3_001.xlsx_RoiSetAuto-53.zip Distance px</t>
  </si>
  <si>
    <t>shi_04m_m67_a3_001.xlsx_RoiSetAuto-54.zip Distance px</t>
  </si>
  <si>
    <t>shi_04m_m67_a3_001.xlsx_RoiSetAuto-55.zip Distance px</t>
  </si>
  <si>
    <t>shi_04m_m67_a3_001.xlsx_RoiSetAuto-56.zip Distance px</t>
  </si>
  <si>
    <t>shi_04m_m67_a3_001.xlsx_RoiSetAuto-57.zip Distance px</t>
  </si>
  <si>
    <t>shi_04m_m67_a3_001.xlsx_RoiSetAuto-58.zip Distance px</t>
  </si>
  <si>
    <t>shi_04m_m67_a3_001.xlsx_RoiSetAuto-6.zip Distance px</t>
  </si>
  <si>
    <t>shi_04m_m67_a3_001.xlsx_RoiSetAuto-62.zip Distance px</t>
  </si>
  <si>
    <t>shi_04m_m67_a3_001.xlsx_RoiSetAuto-63.zip Distance px</t>
  </si>
  <si>
    <t>shi_04m_m67_a3_001.xlsx_RoiSetAuto-66.zip Distance px</t>
  </si>
  <si>
    <t>shi_04m_m67_a3_001.xlsx_RoiSetAuto-69.zip Distance px</t>
  </si>
  <si>
    <t>shi_04m_m67_a3_001.xlsx_RoiSetAuto-7.zip Distance px</t>
  </si>
  <si>
    <t>shi_04m_m67_a3_001.xlsx_RoiSetAuto-71.zip Distance px</t>
  </si>
  <si>
    <t>shi_04m_m67_a3_001.xlsx_RoiSetAuto-72.zip Distance px</t>
  </si>
  <si>
    <t>shi_04m_m67_a3_001.xlsx_RoiSetAuto-74.zip Distance px</t>
  </si>
  <si>
    <t>shi_04m_m67_a3_001.xlsx_RoiSetAuto-8.zip Distance px</t>
  </si>
  <si>
    <t>shi_04m_m67_a3_001.xlsx_RoiSetAuto-81.zip Distance px</t>
  </si>
  <si>
    <t>shi_04m_m67_a3_001.xlsx_RoiSetAuto-83.zip Distance px</t>
  </si>
  <si>
    <t>shi_04m_m67_a3_001.xlsx_RoiSetAuto-86.zip Distance px</t>
  </si>
  <si>
    <t>shi_04m_m67_a3_001.xlsx_RoiSetAuto-87.zip Distance px</t>
  </si>
  <si>
    <t>shi_04m_m67_a3_001.xlsx_RoiSetAuto-9.zip Distance px</t>
  </si>
  <si>
    <t>shi_04m_m67_a3_001.xlsx_RoiSetAuto-90.zip Distance px</t>
  </si>
  <si>
    <t>shi_04m_m67_a3_001.xlsx_RoiSetAuto-91.zip Distance px</t>
  </si>
  <si>
    <t>shi_04m_m67_a3_001.xlsx_RoiSetAuto-93.zip Distance px</t>
  </si>
  <si>
    <t>shi_04m_m67_a3_001.xlsx_RoiSetAuto-95.zip Distance px</t>
  </si>
  <si>
    <t>shi_04m_m67_a3_001.xlsx_RoiSetAuto-96.zip Distance px</t>
  </si>
  <si>
    <t>shi_04m_m67_a3_001.xlsx_RoiSetAuto-99.zip Distance px</t>
  </si>
  <si>
    <t>shi_04m_m67_a3_002.xlsx_RoiSetAuto-1.zip Distance px</t>
  </si>
  <si>
    <t>shi_04m_m67_a3_002.xlsx_RoiSetAuto-10.zip Distance px</t>
  </si>
  <si>
    <t>shi_04m_m67_a3_002.xlsx_RoiSetAuto-11.zip Distance px</t>
  </si>
  <si>
    <t>shi_04m_m67_a3_002.xlsx_RoiSetAuto-12.zip Distance px</t>
  </si>
  <si>
    <t>shi_04m_m67_a3_002.xlsx_RoiSetAuto-13.zip Distance px</t>
  </si>
  <si>
    <t>shi_04m_m67_a3_002.xlsx_RoiSetAuto-14.zip Distance px</t>
  </si>
  <si>
    <t>shi_04m_m67_a3_002.xlsx_RoiSetAuto-15.zip Distance px</t>
  </si>
  <si>
    <t>shi_04m_m67_a3_002.xlsx_RoiSetAuto-16.zip Distance px</t>
  </si>
  <si>
    <t>shi_04m_m67_a3_002.xlsx_RoiSetAuto-17.zip Distance px</t>
  </si>
  <si>
    <t>shi_04m_m67_a3_002.xlsx_RoiSetAuto-18.zip Distance px</t>
  </si>
  <si>
    <t>shi_04m_m67_a3_002.xlsx_RoiSetAuto-19.zip Distance px</t>
  </si>
  <si>
    <t>shi_04m_m67_a3_002.xlsx_RoiSetAuto-2.zip Distance px</t>
  </si>
  <si>
    <t>shi_04m_m67_a3_002.xlsx_RoiSetAuto-20.zip Distance px</t>
  </si>
  <si>
    <t>shi_04m_m67_a3_002.xlsx_RoiSetAuto-21.zip Distance px</t>
  </si>
  <si>
    <t>shi_04m_m67_a3_002.xlsx_RoiSetAuto-22.zip Distance px</t>
  </si>
  <si>
    <t>shi_04m_m67_a3_002.xlsx_RoiSetAuto-23.zip Distance px</t>
  </si>
  <si>
    <t>shi_04m_m67_a3_002.xlsx_RoiSetAuto-24.zip Distance px</t>
  </si>
  <si>
    <t>shi_04m_m67_a3_002.xlsx_RoiSetAuto-25.zip Distance px</t>
  </si>
  <si>
    <t>shi_04m_m67_a3_002.xlsx_RoiSetAuto-26.zip Distance px</t>
  </si>
  <si>
    <t>shi_04m_m67_a3_002.xlsx_RoiSetAuto-27.zip Distance px</t>
  </si>
  <si>
    <t>shi_04m_m67_a3_002.xlsx_RoiSetAuto-28.zip Distance px</t>
  </si>
  <si>
    <t>shi_04m_m67_a3_002.xlsx_RoiSetAuto-29.zip Distance px</t>
  </si>
  <si>
    <t>shi_04m_m67_a3_002.xlsx_RoiSetAuto-30.zip Distance px</t>
  </si>
  <si>
    <t>shi_04m_m67_a3_002.xlsx_RoiSetAuto-31.zip Distance px</t>
  </si>
  <si>
    <t>shi_04m_m67_a3_002.xlsx_RoiSetAuto-32.zip Distance px</t>
  </si>
  <si>
    <t>shi_04m_m67_a3_002.xlsx_RoiSetAuto-33.zip Distance px</t>
  </si>
  <si>
    <t>shi_04m_m67_a3_002.xlsx_RoiSetAuto-34.zip Distance px</t>
  </si>
  <si>
    <t>shi_04m_m67_a3_002.xlsx_RoiSetAuto-35.zip Distance px</t>
  </si>
  <si>
    <t>shi_04m_m67_a3_002.xlsx_RoiSetAuto-4.zip Distance px</t>
  </si>
  <si>
    <t>shi_04m_m67_a3_002.xlsx_RoiSetAuto-5.zip Distance px</t>
  </si>
  <si>
    <t>shi_04m_m67_a3_002.xlsx_RoiSetAuto-6.zip Distance px</t>
  </si>
  <si>
    <t>shi_04m_m67_a3_002.xlsx_RoiSetAuto-7.zip Distance px</t>
  </si>
  <si>
    <t>shi_04m_m67_a3_002.xlsx_RoiSetAuto-8.zip Distance px</t>
  </si>
  <si>
    <t>shi_04m_m67_a3_002.xlsx_RoiSetAuto-9.zip Distance px</t>
  </si>
  <si>
    <t>shi_04m_m67_a3_003.xlsx_RoiSetAuto-1.zip Distance px</t>
  </si>
  <si>
    <t>shi_04m_m67_a3_003.xlsx_RoiSetAuto-10.zip Distance px</t>
  </si>
  <si>
    <t>shi_04m_m67_a3_003.xlsx_RoiSetAuto-100.zip Distance px</t>
  </si>
  <si>
    <t>shi_04m_m67_a3_003.xlsx_RoiSetAuto-101.zip Distance px</t>
  </si>
  <si>
    <t>shi_04m_m67_a3_003.xlsx_RoiSetAuto-102.zip Distance px</t>
  </si>
  <si>
    <t>shi_04m_m67_a3_003.xlsx_RoiSetAuto-103.zip Distance px</t>
  </si>
  <si>
    <t>shi_04m_m67_a3_003.xlsx_RoiSetAuto-104.zip Distance px</t>
  </si>
  <si>
    <t>shi_04m_m67_a3_003.xlsx_RoiSetAuto-105.zip Distance px</t>
  </si>
  <si>
    <t>shi_04m_m67_a3_003.xlsx_RoiSetAuto-106.zip Distance px</t>
  </si>
  <si>
    <t>shi_04m_m67_a3_003.xlsx_RoiSetAuto-107.zip Distance px</t>
  </si>
  <si>
    <t>shi_04m_m67_a3_003.xlsx_RoiSetAuto-108.zip Distance px</t>
  </si>
  <si>
    <t>shi_04m_m67_a3_003.xlsx_RoiSetAuto-109.zip Distance px</t>
  </si>
  <si>
    <t>shi_04m_m67_a3_003.xlsx_RoiSetAuto-11.zip Distance px</t>
  </si>
  <si>
    <t>shi_04m_m67_a3_003.xlsx_RoiSetAuto-110.zip Distance px</t>
  </si>
  <si>
    <t>shi_04m_m67_a3_003.xlsx_RoiSetAuto-111.zip Distance px</t>
  </si>
  <si>
    <t>shi_04m_m67_a3_003.xlsx_RoiSetAuto-112.zip Distance px</t>
  </si>
  <si>
    <t>shi_04m_m67_a3_003.xlsx_RoiSetAuto-113.zip Distance px</t>
  </si>
  <si>
    <t>shi_04m_m67_a3_003.xlsx_RoiSetAuto-114.zip Distance px</t>
  </si>
  <si>
    <t>shi_04m_m67_a3_003.xlsx_RoiSetAuto-115.zip Distance px</t>
  </si>
  <si>
    <t>shi_04m_m67_a3_003.xlsx_RoiSetAuto-116.zip Distance px</t>
  </si>
  <si>
    <t>shi_04m_m67_a3_003.xlsx_RoiSetAuto-117.zip Distance px</t>
  </si>
  <si>
    <t>shi_04m_m67_a3_003.xlsx_RoiSetAuto-118.zip Distance px</t>
  </si>
  <si>
    <t>shi_04m_m67_a3_003.xlsx_RoiSetAuto-119.zip Distance px</t>
  </si>
  <si>
    <t>shi_04m_m67_a3_003.xlsx_RoiSetAuto-12.zip Distance px</t>
  </si>
  <si>
    <t>shi_04m_m67_a3_003.xlsx_RoiSetAuto-120.zip Distance px</t>
  </si>
  <si>
    <t>shi_04m_m67_a3_003.xlsx_RoiSetAuto-121.zip Distance px</t>
  </si>
  <si>
    <t>shi_04m_m67_a3_003.xlsx_RoiSetAuto-122.zip Distance px</t>
  </si>
  <si>
    <t>shi_04m_m67_a3_003.xlsx_RoiSetAuto-123.zip Distance px</t>
  </si>
  <si>
    <t>shi_04m_m67_a3_003.xlsx_RoiSetAuto-124.zip Distance px</t>
  </si>
  <si>
    <t>shi_04m_m67_a3_003.xlsx_RoiSetAuto-13.zip Distance px</t>
  </si>
  <si>
    <t>shi_04m_m67_a3_003.xlsx_RoiSetAuto-14.zip Distance px</t>
  </si>
  <si>
    <t>shi_04m_m67_a3_003.xlsx_RoiSetAuto-15.zip Distance px</t>
  </si>
  <si>
    <t>shi_04m_m67_a3_003.xlsx_RoiSetAuto-16.zip Distance px</t>
  </si>
  <si>
    <t>shi_04m_m67_a3_003.xlsx_RoiSetAuto-17.zip Distance px</t>
  </si>
  <si>
    <t>shi_04m_m67_a3_003.xlsx_RoiSetAuto-18.zip Distance px</t>
  </si>
  <si>
    <t>shi_04m_m67_a3_003.xlsx_RoiSetAuto-19.zip Distance px</t>
  </si>
  <si>
    <t>shi_04m_m67_a3_003.xlsx_RoiSetAuto-2.zip Distance px</t>
  </si>
  <si>
    <t>shi_04m_m67_a3_003.xlsx_RoiSetAuto-20.zip Distance px</t>
  </si>
  <si>
    <t>shi_04m_m67_a3_003.xlsx_RoiSetAuto-21.zip Distance px</t>
  </si>
  <si>
    <t>shi_04m_m67_a3_003.xlsx_RoiSetAuto-22.zip Distance px</t>
  </si>
  <si>
    <t>shi_04m_m67_a3_003.xlsx_RoiSetAuto-23.zip Distance px</t>
  </si>
  <si>
    <t>shi_04m_m67_a3_003.xlsx_RoiSetAuto-24.zip Distance px</t>
  </si>
  <si>
    <t>shi_04m_m67_a3_003.xlsx_RoiSetAuto-25.zip Distance px</t>
  </si>
  <si>
    <t>shi_04m_m67_a3_003.xlsx_RoiSetAuto-26.zip Distance px</t>
  </si>
  <si>
    <t>shi_04m_m67_a3_003.xlsx_RoiSetAuto-27.zip Distance px</t>
  </si>
  <si>
    <t>shi_04m_m67_a3_003.xlsx_RoiSetAuto-28.zip Distance px</t>
  </si>
  <si>
    <t>shi_04m_m67_a3_003.xlsx_RoiSetAuto-29.zip Distance px</t>
  </si>
  <si>
    <t>shi_04m_m67_a3_003.xlsx_RoiSetAuto-3.zip Distance px</t>
  </si>
  <si>
    <t>shi_04m_m67_a3_003.xlsx_RoiSetAuto-30.zip Distance px</t>
  </si>
  <si>
    <t>shi_04m_m67_a3_003.xlsx_RoiSetAuto-31.zip Distance px</t>
  </si>
  <si>
    <t>shi_04m_m67_a3_003.xlsx_RoiSetAuto-32.zip Distance px</t>
  </si>
  <si>
    <t>shi_04m_m67_a3_003.xlsx_RoiSetAuto-33.zip Distance px</t>
  </si>
  <si>
    <t>shi_04m_m67_a3_003.xlsx_RoiSetAuto-34.zip Distance px</t>
  </si>
  <si>
    <t>shi_04m_m67_a3_003.xlsx_RoiSetAuto-35.zip Distance px</t>
  </si>
  <si>
    <t>shi_04m_m67_a3_003.xlsx_RoiSetAuto-36.zip Distance px</t>
  </si>
  <si>
    <t>shi_04m_m67_a3_003.xlsx_RoiSetAuto-37.zip Distance px</t>
  </si>
  <si>
    <t>shi_04m_m67_a3_003.xlsx_RoiSetAuto-38.zip Distance px</t>
  </si>
  <si>
    <t>shi_04m_m67_a3_003.xlsx_RoiSetAuto-39.zip Distance px</t>
  </si>
  <si>
    <t>shi_04m_m67_a3_003.xlsx_RoiSetAuto-4.zip Distance px</t>
  </si>
  <si>
    <t>shi_04m_m67_a3_003.xlsx_RoiSetAuto-40.zip Distance px</t>
  </si>
  <si>
    <t>shi_04m_m67_a3_003.xlsx_RoiSetAuto-41.zip Distance px</t>
  </si>
  <si>
    <t>shi_04m_m67_a3_003.xlsx_RoiSetAuto-42.zip Distance px</t>
  </si>
  <si>
    <t>shi_04m_m67_a3_003.xlsx_RoiSetAuto-43.zip Distance px</t>
  </si>
  <si>
    <t>shi_04m_m67_a3_003.xlsx_RoiSetAuto-44.zip Distance px</t>
  </si>
  <si>
    <t>shi_04m_m67_a3_003.xlsx_RoiSetAuto-45.zip Distance px</t>
  </si>
  <si>
    <t>shi_04m_m67_a3_003.xlsx_RoiSetAuto-46.zip Distance px</t>
  </si>
  <si>
    <t>shi_04m_m67_a3_003.xlsx_RoiSetAuto-47.zip Distance px</t>
  </si>
  <si>
    <t>shi_04m_m67_a3_003.xlsx_RoiSetAuto-49.zip Distance px</t>
  </si>
  <si>
    <t>shi_04m_m67_a3_003.xlsx_RoiSetAuto-5.zip Distance px</t>
  </si>
  <si>
    <t>shi_04m_m67_a3_003.xlsx_RoiSetAuto-50.zip Distance px</t>
  </si>
  <si>
    <t>shi_04m_m67_a3_003.xlsx_RoiSetAuto-51.zip Distance px</t>
  </si>
  <si>
    <t>shi_04m_m67_a3_003.xlsx_RoiSetAuto-52.zip Distance px</t>
  </si>
  <si>
    <t>shi_04m_m67_a3_003.xlsx_RoiSetAuto-53.zip Distance px</t>
  </si>
  <si>
    <t>shi_04m_m67_a3_003.xlsx_RoiSetAuto-54.zip Distance px</t>
  </si>
  <si>
    <t>shi_04m_m67_a3_003.xlsx_RoiSetAuto-55.zip Distance px</t>
  </si>
  <si>
    <t>shi_04m_m67_a3_003.xlsx_RoiSetAuto-56.zip Distance px</t>
  </si>
  <si>
    <t>shi_04m_m67_a3_003.xlsx_RoiSetAuto-57.zip Distance px</t>
  </si>
  <si>
    <t>shi_04m_m67_a3_003.xlsx_RoiSetAuto-58.zip Distance px</t>
  </si>
  <si>
    <t>shi_04m_m67_a3_003.xlsx_RoiSetAuto-59.zip Distance px</t>
  </si>
  <si>
    <t>shi_04m_m67_a3_003.xlsx_RoiSetAuto-6.zip Distance px</t>
  </si>
  <si>
    <t>shi_04m_m67_a3_003.xlsx_RoiSetAuto-60.zip Distance px</t>
  </si>
  <si>
    <t>shi_04m_m67_a3_003.xlsx_RoiSetAuto-61.zip Distance px</t>
  </si>
  <si>
    <t>shi_04m_m67_a3_003.xlsx_RoiSetAuto-62.zip Distance px</t>
  </si>
  <si>
    <t>shi_04m_m67_a3_003.xlsx_RoiSetAuto-63.zip Distance px</t>
  </si>
  <si>
    <t>shi_04m_m67_a3_003.xlsx_RoiSetAuto-64.zip Distance px</t>
  </si>
  <si>
    <t>shi_04m_m67_a3_003.xlsx_RoiSetAuto-65.zip Distance px</t>
  </si>
  <si>
    <t>shi_04m_m67_a3_003.xlsx_RoiSetAuto-66.zip Distance px</t>
  </si>
  <si>
    <t>shi_04m_m67_a3_003.xlsx_RoiSetAuto-67.zip Distance px</t>
  </si>
  <si>
    <t>shi_04m_m67_a3_003.xlsx_RoiSetAuto-68.zip Distance px</t>
  </si>
  <si>
    <t>shi_04m_m67_a3_003.xlsx_RoiSetAuto-69.zip Distance px</t>
  </si>
  <si>
    <t>shi_04m_m67_a3_003.xlsx_RoiSetAuto-7.zip Distance px</t>
  </si>
  <si>
    <t>shi_04m_m67_a3_003.xlsx_RoiSetAuto-70.zip Distance px</t>
  </si>
  <si>
    <t>shi_04m_m67_a3_003.xlsx_RoiSetAuto-71.zip Distance px</t>
  </si>
  <si>
    <t>shi_04m_m67_a3_003.xlsx_RoiSetAuto-72.zip Distance px</t>
  </si>
  <si>
    <t>shi_04m_m67_a3_003.xlsx_RoiSetAuto-73.zip Distance px</t>
  </si>
  <si>
    <t>shi_04m_m67_a3_003.xlsx_RoiSetAuto-74.zip Distance px</t>
  </si>
  <si>
    <t>shi_04m_m67_a3_003.xlsx_RoiSetAuto-75.zip Distance px</t>
  </si>
  <si>
    <t>shi_04m_m67_a3_003.xlsx_RoiSetAuto-76.zip Distance px</t>
  </si>
  <si>
    <t>shi_04m_m67_a3_003.xlsx_RoiSetAuto-77.zip Distance px</t>
  </si>
  <si>
    <t>shi_04m_m67_a3_003.xlsx_RoiSetAuto-78.zip Distance px</t>
  </si>
  <si>
    <t>shi_04m_m67_a3_003.xlsx_RoiSetAuto-79.zip Distance px</t>
  </si>
  <si>
    <t>shi_04m_m67_a3_003.xlsx_RoiSetAuto-8.zip Distance px</t>
  </si>
  <si>
    <t>shi_04m_m67_a3_003.xlsx_RoiSetAuto-80.zip Distance px</t>
  </si>
  <si>
    <t>shi_04m_m67_a3_003.xlsx_RoiSetAuto-81.zip Distance px</t>
  </si>
  <si>
    <t>shi_04m_m67_a3_003.xlsx_RoiSetAuto-82.zip Distance px</t>
  </si>
  <si>
    <t>shi_04m_m67_a3_003.xlsx_RoiSetAuto-83.zip Distance px</t>
  </si>
  <si>
    <t>shi_04m_m67_a3_003.xlsx_RoiSetAuto-84.zip Distance px</t>
  </si>
  <si>
    <t>shi_04m_m67_a3_003.xlsx_RoiSetAuto-85.zip Distance px</t>
  </si>
  <si>
    <t>shi_04m_m67_a3_003.xlsx_RoiSetAuto-86.zip Distance px</t>
  </si>
  <si>
    <t>shi_04m_m67_a3_003.xlsx_RoiSetAuto-87.zip Distance px</t>
  </si>
  <si>
    <t>shi_04m_m67_a3_003.xlsx_RoiSetAuto-88.zip Distance px</t>
  </si>
  <si>
    <t>shi_04m_m67_a3_003.xlsx_RoiSetAuto-89.zip Distance px</t>
  </si>
  <si>
    <t>shi_04m_m67_a3_003.xlsx_RoiSetAuto-9.zip Distance px</t>
  </si>
  <si>
    <t>shi_04m_m67_a3_003.xlsx_RoiSetAuto-90.zip Distance px</t>
  </si>
  <si>
    <t>shi_04m_m67_a3_003.xlsx_RoiSetAuto-91.zip Distance px</t>
  </si>
  <si>
    <t>shi_04m_m67_a3_003.xlsx_RoiSetAuto-92.zip Distance px</t>
  </si>
  <si>
    <t>shi_04m_m67_a3_003.xlsx_RoiSetAuto-93.zip Distance px</t>
  </si>
  <si>
    <t>shi_04m_m67_a3_003.xlsx_RoiSetAuto-94.zip Distance px</t>
  </si>
  <si>
    <t>shi_04m_m67_a3_003.xlsx_RoiSetAuto-95.zip Distance px</t>
  </si>
  <si>
    <t>shi_04m_m67_a3_003.xlsx_RoiSetAuto-96.zip Distance px</t>
  </si>
  <si>
    <t>shi_04m_m67_a3_003.xlsx_RoiSetAuto-97.zip Distance px</t>
  </si>
  <si>
    <t>shi_04m_m67_a3_003.xlsx_RoiSetAuto-98.zip Distance px</t>
  </si>
  <si>
    <t>shi_04m_m67_a3_003.xlsx_RoiSetAuto-99.zip Distance px</t>
  </si>
  <si>
    <t>shi_05m_m67_a3_001.xlsx_RoiSetAuto-1.zip Distance px</t>
  </si>
  <si>
    <t>shi_05m_m67_a3_001.xlsx_RoiSetAuto-10.zip Distance px</t>
  </si>
  <si>
    <t>shi_05m_m67_a3_001.xlsx_RoiSetAuto-100.zip Distance px</t>
  </si>
  <si>
    <t>shi_05m_m67_a3_001.xlsx_RoiSetAuto-101.zip Distance px</t>
  </si>
  <si>
    <t>shi_05m_m67_a3_001.xlsx_RoiSetAuto-102.zip Distance px</t>
  </si>
  <si>
    <t>shi_05m_m67_a3_001.xlsx_RoiSetAuto-103.zip Distance px</t>
  </si>
  <si>
    <t>shi_05m_m67_a3_001.xlsx_RoiSetAuto-105.zip Distance px</t>
  </si>
  <si>
    <t>shi_05m_m67_a3_001.xlsx_RoiSetAuto-107.zip Distance px</t>
  </si>
  <si>
    <t>shi_05m_m67_a3_001.xlsx_RoiSetAuto-108.zip Distance px</t>
  </si>
  <si>
    <t>shi_05m_m67_a3_001.xlsx_RoiSetAuto-109.zip Distance px</t>
  </si>
  <si>
    <t>shi_05m_m67_a3_001.xlsx_RoiSetAuto-11.zip Distance px</t>
  </si>
  <si>
    <t>shi_05m_m67_a3_001.xlsx_RoiSetAuto-110.zip Distance px</t>
  </si>
  <si>
    <t>shi_05m_m67_a3_001.xlsx_RoiSetAuto-111.zip Distance px</t>
  </si>
  <si>
    <t>shi_05m_m67_a3_001.xlsx_RoiSetAuto-112.zip Distance px</t>
  </si>
  <si>
    <t>shi_05m_m67_a3_001.xlsx_RoiSetAuto-113.zip Distance px</t>
  </si>
  <si>
    <t>shi_05m_m67_a3_001.xlsx_RoiSetAuto-114.zip Distance px</t>
  </si>
  <si>
    <t>shi_05m_m67_a3_001.xlsx_RoiSetAuto-115.zip Distance px</t>
  </si>
  <si>
    <t>shi_05m_m67_a3_001.xlsx_RoiSetAuto-116.zip Distance px</t>
  </si>
  <si>
    <t>shi_05m_m67_a3_001.xlsx_RoiSetAuto-117.zip Distance px</t>
  </si>
  <si>
    <t>shi_05m_m67_a3_001.xlsx_RoiSetAuto-118.zip Distance px</t>
  </si>
  <si>
    <t>shi_05m_m67_a3_001.xlsx_RoiSetAuto-119.zip Distance px</t>
  </si>
  <si>
    <t>shi_05m_m67_a3_001.xlsx_RoiSetAuto-12.zip Distance px</t>
  </si>
  <si>
    <t>shi_05m_m67_a3_001.xlsx_RoiSetAuto-120.zip Distance px</t>
  </si>
  <si>
    <t>shi_05m_m67_a3_001.xlsx_RoiSetAuto-121.zip Distance px</t>
  </si>
  <si>
    <t>shi_05m_m67_a3_001.xlsx_RoiSetAuto-122.zip Distance px</t>
  </si>
  <si>
    <t>shi_05m_m67_a3_001.xlsx_RoiSetAuto-123.zip Distance px</t>
  </si>
  <si>
    <t>shi_05m_m67_a3_001.xlsx_RoiSetAuto-124.zip Distance px</t>
  </si>
  <si>
    <t>shi_05m_m67_a3_001.xlsx_RoiSetAuto-125.zip Distance px</t>
  </si>
  <si>
    <t>shi_05m_m67_a3_001.xlsx_RoiSetAuto-126.zip Distance px</t>
  </si>
  <si>
    <t>shi_05m_m67_a3_001.xlsx_RoiSetAuto-127.zip Distance px</t>
  </si>
  <si>
    <t>shi_05m_m67_a3_001.xlsx_RoiSetAuto-128.zip Distance px</t>
  </si>
  <si>
    <t>shi_05m_m67_a3_001.xlsx_RoiSetAuto-129.zip Distance px</t>
  </si>
  <si>
    <t>shi_05m_m67_a3_001.xlsx_RoiSetAuto-13.zip Distance px</t>
  </si>
  <si>
    <t>shi_05m_m67_a3_001.xlsx_RoiSetAuto-130.zip Distance px</t>
  </si>
  <si>
    <t>shi_05m_m67_a3_001.xlsx_RoiSetAuto-131.zip Distance px</t>
  </si>
  <si>
    <t>shi_05m_m67_a3_001.xlsx_RoiSetAuto-132.zip Distance px</t>
  </si>
  <si>
    <t>shi_05m_m67_a3_001.xlsx_RoiSetAuto-133.zip Distance px</t>
  </si>
  <si>
    <t>shi_05m_m67_a3_001.xlsx_RoiSetAuto-134.zip Distance px</t>
  </si>
  <si>
    <t>shi_05m_m67_a3_001.xlsx_RoiSetAuto-135.zip Distance px</t>
  </si>
  <si>
    <t>shi_05m_m67_a3_001.xlsx_RoiSetAuto-136.zip Distance px</t>
  </si>
  <si>
    <t>shi_05m_m67_a3_001.xlsx_RoiSetAuto-137.zip Distance px</t>
  </si>
  <si>
    <t>shi_05m_m67_a3_001.xlsx_RoiSetAuto-138.zip Distance px</t>
  </si>
  <si>
    <t>shi_05m_m67_a3_001.xlsx_RoiSetAuto-139.zip Distance px</t>
  </si>
  <si>
    <t>shi_05m_m67_a3_001.xlsx_RoiSetAuto-14.zip Distance px</t>
  </si>
  <si>
    <t>shi_05m_m67_a3_001.xlsx_RoiSetAuto-140.zip Distance px</t>
  </si>
  <si>
    <t>shi_05m_m67_a3_001.xlsx_RoiSetAuto-141.zip Distance px</t>
  </si>
  <si>
    <t>shi_05m_m67_a3_001.xlsx_RoiSetAuto-142.zip Distance px</t>
  </si>
  <si>
    <t>shi_05m_m67_a3_001.xlsx_RoiSetAuto-143.zip Distance px</t>
  </si>
  <si>
    <t>shi_05m_m67_a3_001.xlsx_RoiSetAuto-144.zip Distance px</t>
  </si>
  <si>
    <t>shi_05m_m67_a3_001.xlsx_RoiSetAuto-146.zip Distance px</t>
  </si>
  <si>
    <t>shi_05m_m67_a3_001.xlsx_RoiSetAuto-147.zip Distance px</t>
  </si>
  <si>
    <t>shi_05m_m67_a3_001.xlsx_RoiSetAuto-148.zip Distance px</t>
  </si>
  <si>
    <t>shi_05m_m67_a3_001.xlsx_RoiSetAuto-149.zip Distance px</t>
  </si>
  <si>
    <t>shi_05m_m67_a3_001.xlsx_RoiSetAuto-15.zip Distance px</t>
  </si>
  <si>
    <t>shi_05m_m67_a3_001.xlsx_RoiSetAuto-16.zip Distance px</t>
  </si>
  <si>
    <t>shi_05m_m67_a3_001.xlsx_RoiSetAuto-17.zip Distance px</t>
  </si>
  <si>
    <t>shi_05m_m67_a3_001.xlsx_RoiSetAuto-18.zip Distance px</t>
  </si>
  <si>
    <t>shi_05m_m67_a3_001.xlsx_RoiSetAuto-19.zip Distance px</t>
  </si>
  <si>
    <t>shi_05m_m67_a3_001.xlsx_RoiSetAuto-2.zip Distance px</t>
  </si>
  <si>
    <t>shi_05m_m67_a3_001.xlsx_RoiSetAuto-20.zip Distance px</t>
  </si>
  <si>
    <t>shi_05m_m67_a3_001.xlsx_RoiSetAuto-21.zip Distance px</t>
  </si>
  <si>
    <t>shi_05m_m67_a3_001.xlsx_RoiSetAuto-23.zip Distance px</t>
  </si>
  <si>
    <t>shi_05m_m67_a3_001.xlsx_RoiSetAuto-25.zip Distance px</t>
  </si>
  <si>
    <t>shi_05m_m67_a3_001.xlsx_RoiSetAuto-26.zip Distance px</t>
  </si>
  <si>
    <t>shi_05m_m67_a3_001.xlsx_RoiSetAuto-27.zip Distance px</t>
  </si>
  <si>
    <t>shi_05m_m67_a3_001.xlsx_RoiSetAuto-28.zip Distance px</t>
  </si>
  <si>
    <t>shi_05m_m67_a3_001.xlsx_RoiSetAuto-29.zip Distance px</t>
  </si>
  <si>
    <t>shi_05m_m67_a3_001.xlsx_RoiSetAuto-3.zip Distance px</t>
  </si>
  <si>
    <t>shi_05m_m67_a3_001.xlsx_RoiSetAuto-30.zip Distance px</t>
  </si>
  <si>
    <t>shi_05m_m67_a3_001.xlsx_RoiSetAuto-31.zip Distance px</t>
  </si>
  <si>
    <t>shi_05m_m67_a3_001.xlsx_RoiSetAuto-33.zip Distance px</t>
  </si>
  <si>
    <t>shi_05m_m67_a3_001.xlsx_RoiSetAuto-34.zip Distance px</t>
  </si>
  <si>
    <t>shi_05m_m67_a3_001.xlsx_RoiSetAuto-35.zip Distance px</t>
  </si>
  <si>
    <t>shi_05m_m67_a3_001.xlsx_RoiSetAuto-36.zip Distance px</t>
  </si>
  <si>
    <t>shi_05m_m67_a3_001.xlsx_RoiSetAuto-37.zip Distance px</t>
  </si>
  <si>
    <t>shi_05m_m67_a3_001.xlsx_RoiSetAuto-38.zip Distance px</t>
  </si>
  <si>
    <t>shi_05m_m67_a3_001.xlsx_RoiSetAuto-39.zip Distance px</t>
  </si>
  <si>
    <t>shi_05m_m67_a3_001.xlsx_RoiSetAuto-4.zip Distance px</t>
  </si>
  <si>
    <t>shi_05m_m67_a3_001.xlsx_RoiSetAuto-40.zip Distance px</t>
  </si>
  <si>
    <t>shi_05m_m67_a3_001.xlsx_RoiSetAuto-41.zip Distance px</t>
  </si>
  <si>
    <t>shi_05m_m67_a3_001.xlsx_RoiSetAuto-42.zip Distance px</t>
  </si>
  <si>
    <t>shi_05m_m67_a3_001.xlsx_RoiSetAuto-43.zip Distance px</t>
  </si>
  <si>
    <t>shi_05m_m67_a3_001.xlsx_RoiSetAuto-44.zip Distance px</t>
  </si>
  <si>
    <t>shi_05m_m67_a3_001.xlsx_RoiSetAuto-45.zip Distance px</t>
  </si>
  <si>
    <t>shi_05m_m67_a3_001.xlsx_RoiSetAuto-46.zip Distance px</t>
  </si>
  <si>
    <t>shi_05m_m67_a3_001.xlsx_RoiSetAuto-47.zip Distance px</t>
  </si>
  <si>
    <t>shi_05m_m67_a3_001.xlsx_RoiSetAuto-48.zip Distance px</t>
  </si>
  <si>
    <t>shi_05m_m67_a3_001.xlsx_RoiSetAuto-49.zip Distance px</t>
  </si>
  <si>
    <t>shi_05m_m67_a3_001.xlsx_RoiSetAuto-5.zip Distance px</t>
  </si>
  <si>
    <t>shi_05m_m67_a3_001.xlsx_RoiSetAuto-50.zip Distance px</t>
  </si>
  <si>
    <t>shi_05m_m67_a3_001.xlsx_RoiSetAuto-51.zip Distance px</t>
  </si>
  <si>
    <t>shi_05m_m67_a3_001.xlsx_RoiSetAuto-52.zip Distance px</t>
  </si>
  <si>
    <t>shi_05m_m67_a3_001.xlsx_RoiSetAuto-53.zip Distance px</t>
  </si>
  <si>
    <t>shi_05m_m67_a3_001.xlsx_RoiSetAuto-56.zip Distance px</t>
  </si>
  <si>
    <t>shi_05m_m67_a3_001.xlsx_RoiSetAuto-57.zip Distance px</t>
  </si>
  <si>
    <t>shi_05m_m67_a3_001.xlsx_RoiSetAuto-58.zip Distance px</t>
  </si>
  <si>
    <t>shi_05m_m67_a3_001.xlsx_RoiSetAuto-59.zip Distance px</t>
  </si>
  <si>
    <t>shi_05m_m67_a3_001.xlsx_RoiSetAuto-6.zip Distance px</t>
  </si>
  <si>
    <t>shi_05m_m67_a3_001.xlsx_RoiSetAuto-60.zip Distance px</t>
  </si>
  <si>
    <t>shi_05m_m67_a3_001.xlsx_RoiSetAuto-62.zip Distance px</t>
  </si>
  <si>
    <t>shi_05m_m67_a3_001.xlsx_RoiSetAuto-63.zip Distance px</t>
  </si>
  <si>
    <t>shi_05m_m67_a3_001.xlsx_RoiSetAuto-64.zip Distance px</t>
  </si>
  <si>
    <t>shi_05m_m67_a3_001.xlsx_RoiSetAuto-65.zip Distance px</t>
  </si>
  <si>
    <t>shi_05m_m67_a3_001.xlsx_RoiSetAuto-66.zip Distance px</t>
  </si>
  <si>
    <t>shi_05m_m67_a3_001.xlsx_RoiSetAuto-67.zip Distance px</t>
  </si>
  <si>
    <t>shi_05m_m67_a3_001.xlsx_RoiSetAuto-68.zip Distance px</t>
  </si>
  <si>
    <t>shi_05m_m67_a3_001.xlsx_RoiSetAuto-69.zip Distance px</t>
  </si>
  <si>
    <t>shi_05m_m67_a3_001.xlsx_RoiSetAuto-7.zip Distance px</t>
  </si>
  <si>
    <t>shi_05m_m67_a3_001.xlsx_RoiSetAuto-70.zip Distance px</t>
  </si>
  <si>
    <t>shi_05m_m67_a3_001.xlsx_RoiSetAuto-71.zip Distance px</t>
  </si>
  <si>
    <t>shi_05m_m67_a3_001.xlsx_RoiSetAuto-72.zip Distance px</t>
  </si>
  <si>
    <t>shi_05m_m67_a3_001.xlsx_RoiSetAuto-73.zip Distance px</t>
  </si>
  <si>
    <t>shi_05m_m67_a3_001.xlsx_RoiSetAuto-74.zip Distance px</t>
  </si>
  <si>
    <t>shi_05m_m67_a3_001.xlsx_RoiSetAuto-75.zip Distance px</t>
  </si>
  <si>
    <t>shi_05m_m67_a3_001.xlsx_RoiSetAuto-76.zip Distance px</t>
  </si>
  <si>
    <t>shi_05m_m67_a3_001.xlsx_RoiSetAuto-77.zip Distance px</t>
  </si>
  <si>
    <t>shi_05m_m67_a3_001.xlsx_RoiSetAuto-79.zip Distance px</t>
  </si>
  <si>
    <t>shi_05m_m67_a3_001.xlsx_RoiSetAuto-8.zip Distance px</t>
  </si>
  <si>
    <t>shi_05m_m67_a3_001.xlsx_RoiSetAuto-80.zip Distance px</t>
  </si>
  <si>
    <t>shi_05m_m67_a3_001.xlsx_RoiSetAuto-82.zip Distance px</t>
  </si>
  <si>
    <t>shi_05m_m67_a3_001.xlsx_RoiSetAuto-83.zip Distance px</t>
  </si>
  <si>
    <t>shi_05m_m67_a3_001.xlsx_RoiSetAuto-84.zip Distance px</t>
  </si>
  <si>
    <t>shi_05m_m67_a3_001.xlsx_RoiSetAuto-85.zip Distance px</t>
  </si>
  <si>
    <t>shi_05m_m67_a3_001.xlsx_RoiSetAuto-86.zip Distance px</t>
  </si>
  <si>
    <t>shi_05m_m67_a3_001.xlsx_RoiSetAuto-87.zip Distance px</t>
  </si>
  <si>
    <t>shi_05m_m67_a3_001.xlsx_RoiSetAuto-88.zip Distance px</t>
  </si>
  <si>
    <t>shi_05m_m67_a3_001.xlsx_RoiSetAuto-89.zip Distance px</t>
  </si>
  <si>
    <t>shi_05m_m67_a3_001.xlsx_RoiSetAuto-9.zip Distance px</t>
  </si>
  <si>
    <t>shi_05m_m67_a3_001.xlsx_RoiSetAuto-91.zip Distance px</t>
  </si>
  <si>
    <t>shi_05m_m67_a3_001.xlsx_RoiSetAuto-92.zip Distance px</t>
  </si>
  <si>
    <t>shi_05m_m67_a3_001.xlsx_RoiSetAuto-93.zip Distance px</t>
  </si>
  <si>
    <t>shi_05m_m67_a3_001.xlsx_RoiSetAuto-94.zip Distance px</t>
  </si>
  <si>
    <t>shi_05m_m67_a3_001.xlsx_RoiSetAuto-95.zip Distance px</t>
  </si>
  <si>
    <t>shi_05m_m67_a3_001.xlsx_RoiSetAuto-98.zip Distance px</t>
  </si>
  <si>
    <t>shi_05m_m67_a3_001.xlsx_RoiSetAuto-99.zip Distance px</t>
  </si>
  <si>
    <t>shi_05m_m67_a3_002.xlsx_RoiSetAuto-1.zip Distance px</t>
  </si>
  <si>
    <t>shi_05m_m67_a3_002.xlsx_RoiSetAuto-10.zip Distance px</t>
  </si>
  <si>
    <t>shi_05m_m67_a3_002.xlsx_RoiSetAuto-100.zip Distance px</t>
  </si>
  <si>
    <t>shi_05m_m67_a3_002.xlsx_RoiSetAuto-101.zip Distance px</t>
  </si>
  <si>
    <t>shi_05m_m67_a3_002.xlsx_RoiSetAuto-102.zip Distance px</t>
  </si>
  <si>
    <t>shi_05m_m67_a3_002.xlsx_RoiSetAuto-103.zip Distance px</t>
  </si>
  <si>
    <t>shi_05m_m67_a3_002.xlsx_RoiSetAuto-105.zip Distance px</t>
  </si>
  <si>
    <t>shi_05m_m67_a3_002.xlsx_RoiSetAuto-106.zip Distance px</t>
  </si>
  <si>
    <t>shi_05m_m67_a3_002.xlsx_RoiSetAuto-107.zip Distance px</t>
  </si>
  <si>
    <t>shi_05m_m67_a3_002.xlsx_RoiSetAuto-108.zip Distance px</t>
  </si>
  <si>
    <t>shi_05m_m67_a3_002.xlsx_RoiSetAuto-109.zip Distance px</t>
  </si>
  <si>
    <t>shi_05m_m67_a3_002.xlsx_RoiSetAuto-11.zip Distance px</t>
  </si>
  <si>
    <t>shi_05m_m67_a3_002.xlsx_RoiSetAuto-110.zip Distance px</t>
  </si>
  <si>
    <t>shi_05m_m67_a3_002.xlsx_RoiSetAuto-111.zip Distance px</t>
  </si>
  <si>
    <t>shi_05m_m67_a3_002.xlsx_RoiSetAuto-112.zip Distance px</t>
  </si>
  <si>
    <t>shi_05m_m67_a3_002.xlsx_RoiSetAuto-114.zip Distance px</t>
  </si>
  <si>
    <t>shi_05m_m67_a3_002.xlsx_RoiSetAuto-115.zip Distance px</t>
  </si>
  <si>
    <t>shi_05m_m67_a3_002.xlsx_RoiSetAuto-117.zip Distance px</t>
  </si>
  <si>
    <t>shi_05m_m67_a3_002.xlsx_RoiSetAuto-118.zip Distance px</t>
  </si>
  <si>
    <t>shi_05m_m67_a3_002.xlsx_RoiSetAuto-119.zip Distance px</t>
  </si>
  <si>
    <t>shi_05m_m67_a3_002.xlsx_RoiSetAuto-12.zip Distance px</t>
  </si>
  <si>
    <t>shi_05m_m67_a3_002.xlsx_RoiSetAuto-120.zip Distance px</t>
  </si>
  <si>
    <t>shi_05m_m67_a3_002.xlsx_RoiSetAuto-121.zip Distance px</t>
  </si>
  <si>
    <t>shi_05m_m67_a3_002.xlsx_RoiSetAuto-123.zip Distance px</t>
  </si>
  <si>
    <t>shi_05m_m67_a3_002.xlsx_RoiSetAuto-124.zip Distance px</t>
  </si>
  <si>
    <t>shi_05m_m67_a3_002.xlsx_RoiSetAuto-125.zip Distance px</t>
  </si>
  <si>
    <t>shi_05m_m67_a3_002.xlsx_RoiSetAuto-126.zip Distance px</t>
  </si>
  <si>
    <t>shi_05m_m67_a3_002.xlsx_RoiSetAuto-127.zip Distance px</t>
  </si>
  <si>
    <t>shi_05m_m67_a3_002.xlsx_RoiSetAuto-128.zip Distance px</t>
  </si>
  <si>
    <t>shi_05m_m67_a3_002.xlsx_RoiSetAuto-129.zip Distance px</t>
  </si>
  <si>
    <t>shi_05m_m67_a3_002.xlsx_RoiSetAuto-130.zip Distance px</t>
  </si>
  <si>
    <t>shi_05m_m67_a3_002.xlsx_RoiSetAuto-132.zip Distance px</t>
  </si>
  <si>
    <t>shi_05m_m67_a3_002.xlsx_RoiSetAuto-133.zip Distance px</t>
  </si>
  <si>
    <t>shi_05m_m67_a3_002.xlsx_RoiSetAuto-134.zip Distance px</t>
  </si>
  <si>
    <t>shi_05m_m67_a3_002.xlsx_RoiSetAuto-135.zip Distance px</t>
  </si>
  <si>
    <t>shi_05m_m67_a3_002.xlsx_RoiSetAuto-136.zip Distance px</t>
  </si>
  <si>
    <t>shi_05m_m67_a3_002.xlsx_RoiSetAuto-137.zip Distance px</t>
  </si>
  <si>
    <t>shi_05m_m67_a3_002.xlsx_RoiSetAuto-138.zip Distance px</t>
  </si>
  <si>
    <t>shi_05m_m67_a3_002.xlsx_RoiSetAuto-139.zip Distance px</t>
  </si>
  <si>
    <t>shi_05m_m67_a3_002.xlsx_RoiSetAuto-14.zip Distance px</t>
  </si>
  <si>
    <t>shi_05m_m67_a3_002.xlsx_RoiSetAuto-140.zip Distance px</t>
  </si>
  <si>
    <t>shi_05m_m67_a3_002.xlsx_RoiSetAuto-141.zip Distance px</t>
  </si>
  <si>
    <t>shi_05m_m67_a3_002.xlsx_RoiSetAuto-142.zip Distance px</t>
  </si>
  <si>
    <t>shi_05m_m67_a3_002.xlsx_RoiSetAuto-143.zip Distance px</t>
  </si>
  <si>
    <t>shi_05m_m67_a3_002.xlsx_RoiSetAuto-144.zip Distance px</t>
  </si>
  <si>
    <t>shi_05m_m67_a3_002.xlsx_RoiSetAuto-145.zip Distance px</t>
  </si>
  <si>
    <t>shi_05m_m67_a3_002.xlsx_RoiSetAuto-146.zip Distance px</t>
  </si>
  <si>
    <t>shi_05m_m67_a3_002.xlsx_RoiSetAuto-147.zip Distance px</t>
  </si>
  <si>
    <t>shi_05m_m67_a3_002.xlsx_RoiSetAuto-148.zip Distance px</t>
  </si>
  <si>
    <t>shi_05m_m67_a3_002.xlsx_RoiSetAuto-149.zip Distance px</t>
  </si>
  <si>
    <t>shi_05m_m67_a3_002.xlsx_RoiSetAuto-15.zip Distance px</t>
  </si>
  <si>
    <t>shi_05m_m67_a3_002.xlsx_RoiSetAuto-150.zip Distance px</t>
  </si>
  <si>
    <t>shi_05m_m67_a3_002.xlsx_RoiSetAuto-152.zip Distance px</t>
  </si>
  <si>
    <t>shi_05m_m67_a3_002.xlsx_RoiSetAuto-153.zip Distance px</t>
  </si>
  <si>
    <t>shi_05m_m67_a3_002.xlsx_RoiSetAuto-155.zip Distance px</t>
  </si>
  <si>
    <t>shi_05m_m67_a3_002.xlsx_RoiSetAuto-156.zip Distance px</t>
  </si>
  <si>
    <t>shi_05m_m67_a3_002.xlsx_RoiSetAuto-158.zip Distance px</t>
  </si>
  <si>
    <t>shi_05m_m67_a3_002.xlsx_RoiSetAuto-159.zip Distance px</t>
  </si>
  <si>
    <t>shi_05m_m67_a3_002.xlsx_RoiSetAuto-16.zip Distance px</t>
  </si>
  <si>
    <t>shi_05m_m67_a3_002.xlsx_RoiSetAuto-160.zip Distance px</t>
  </si>
  <si>
    <t>shi_05m_m67_a3_002.xlsx_RoiSetAuto-161.zip Distance px</t>
  </si>
  <si>
    <t>shi_05m_m67_a3_002.xlsx_RoiSetAuto-162.zip Distance px</t>
  </si>
  <si>
    <t>shi_05m_m67_a3_002.xlsx_RoiSetAuto-163.zip Distance px</t>
  </si>
  <si>
    <t>shi_05m_m67_a3_002.xlsx_RoiSetAuto-164.zip Distance px</t>
  </si>
  <si>
    <t>shi_05m_m67_a3_002.xlsx_RoiSetAuto-165.zip Distance px</t>
  </si>
  <si>
    <t>shi_05m_m67_a3_002.xlsx_RoiSetAuto-166.zip Distance px</t>
  </si>
  <si>
    <t>shi_05m_m67_a3_002.xlsx_RoiSetAuto-167.zip Distance px</t>
  </si>
  <si>
    <t>shi_05m_m67_a3_002.xlsx_RoiSetAuto-169.zip Distance px</t>
  </si>
  <si>
    <t>shi_05m_m67_a3_002.xlsx_RoiSetAuto-17.zip Distance px</t>
  </si>
  <si>
    <t>shi_05m_m67_a3_002.xlsx_RoiSetAuto-170.zip Distance px</t>
  </si>
  <si>
    <t>shi_05m_m67_a3_002.xlsx_RoiSetAuto-172.zip Distance px</t>
  </si>
  <si>
    <t>shi_05m_m67_a3_002.xlsx_RoiSetAuto-173.zip Distance px</t>
  </si>
  <si>
    <t>shi_05m_m67_a3_002.xlsx_RoiSetAuto-175.zip Distance px</t>
  </si>
  <si>
    <t>shi_05m_m67_a3_002.xlsx_RoiSetAuto-177.zip Distance px</t>
  </si>
  <si>
    <t>shi_05m_m67_a3_002.xlsx_RoiSetAuto-178.zip Distance px</t>
  </si>
  <si>
    <t>shi_05m_m67_a3_002.xlsx_RoiSetAuto-179.zip Distance px</t>
  </si>
  <si>
    <t>shi_05m_m67_a3_002.xlsx_RoiSetAuto-18.zip Distance px</t>
  </si>
  <si>
    <t>shi_05m_m67_a3_002.xlsx_RoiSetAuto-180.zip Distance px</t>
  </si>
  <si>
    <t>shi_05m_m67_a3_002.xlsx_RoiSetAuto-181.zip Distance px</t>
  </si>
  <si>
    <t>shi_05m_m67_a3_002.xlsx_RoiSetAuto-182.zip Distance px</t>
  </si>
  <si>
    <t>shi_05m_m67_a3_002.xlsx_RoiSetAuto-183.zip Distance px</t>
  </si>
  <si>
    <t>shi_05m_m67_a3_002.xlsx_RoiSetAuto-184.zip Distance px</t>
  </si>
  <si>
    <t>shi_05m_m67_a3_002.xlsx_RoiSetAuto-185.zip Distance px</t>
  </si>
  <si>
    <t>shi_05m_m67_a3_002.xlsx_RoiSetAuto-187.zip Distance px</t>
  </si>
  <si>
    <t>shi_05m_m67_a3_002.xlsx_RoiSetAuto-188.zip Distance px</t>
  </si>
  <si>
    <t>shi_05m_m67_a3_002.xlsx_RoiSetAuto-189.zip Distance px</t>
  </si>
  <si>
    <t>shi_05m_m67_a3_002.xlsx_RoiSetAuto-19.zip Distance px</t>
  </si>
  <si>
    <t>shi_05m_m67_a3_002.xlsx_RoiSetAuto-193.zip Distance px</t>
  </si>
  <si>
    <t>shi_05m_m67_a3_002.xlsx_RoiSetAuto-194.zip Distance px</t>
  </si>
  <si>
    <t>shi_05m_m67_a3_002.xlsx_RoiSetAuto-195.zip Distance px</t>
  </si>
  <si>
    <t>shi_05m_m67_a3_002.xlsx_RoiSetAuto-196.zip Distance px</t>
  </si>
  <si>
    <t>shi_05m_m67_a3_002.xlsx_RoiSetAuto-197.zip Distance px</t>
  </si>
  <si>
    <t>shi_05m_m67_a3_002.xlsx_RoiSetAuto-198.zip Distance px</t>
  </si>
  <si>
    <t>shi_05m_m67_a3_002.xlsx_RoiSetAuto-199.zip Distance px</t>
  </si>
  <si>
    <t>shi_05m_m67_a3_002.xlsx_RoiSetAuto-2.zip Distance px</t>
  </si>
  <si>
    <t>shi_05m_m67_a3_002.xlsx_RoiSetAuto-20.zip Distance px</t>
  </si>
  <si>
    <t>shi_05m_m67_a3_002.xlsx_RoiSetAuto-201.zip Distance px</t>
  </si>
  <si>
    <t>shi_05m_m67_a3_002.xlsx_RoiSetAuto-203.zip Distance px</t>
  </si>
  <si>
    <t>shi_05m_m67_a3_002.xlsx_RoiSetAuto-204.zip Distance px</t>
  </si>
  <si>
    <t>shi_05m_m67_a3_002.xlsx_RoiSetAuto-205.zip Distance px</t>
  </si>
  <si>
    <t>shi_05m_m67_a3_002.xlsx_RoiSetAuto-207.zip Distance px</t>
  </si>
  <si>
    <t>shi_05m_m67_a3_002.xlsx_RoiSetAuto-208.zip Distance px</t>
  </si>
  <si>
    <t>shi_05m_m67_a3_002.xlsx_RoiSetAuto-209.zip Distance px</t>
  </si>
  <si>
    <t>shi_05m_m67_a3_002.xlsx_RoiSetAuto-210.zip Distance px</t>
  </si>
  <si>
    <t>shi_05m_m67_a3_002.xlsx_RoiSetAuto-211.zip Distance px</t>
  </si>
  <si>
    <t>shi_05m_m67_a3_002.xlsx_RoiSetAuto-212.zip Distance px</t>
  </si>
  <si>
    <t>shi_05m_m67_a3_002.xlsx_RoiSetAuto-213.zip Distance px</t>
  </si>
  <si>
    <t>shi_05m_m67_a3_002.xlsx_RoiSetAuto-214.zip Distance px</t>
  </si>
  <si>
    <t>shi_05m_m67_a3_002.xlsx_RoiSetAuto-215.zip Distance px</t>
  </si>
  <si>
    <t>shi_05m_m67_a3_002.xlsx_RoiSetAuto-216.zip Distance px</t>
  </si>
  <si>
    <t>shi_05m_m67_a3_002.xlsx_RoiSetAuto-217.zip Distance px</t>
  </si>
  <si>
    <t>shi_05m_m67_a3_002.xlsx_RoiSetAuto-218.zip Distance px</t>
  </si>
  <si>
    <t>shi_05m_m67_a3_002.xlsx_RoiSetAuto-219.zip Distance px</t>
  </si>
  <si>
    <t>shi_05m_m67_a3_002.xlsx_RoiSetAuto-22.zip Distance px</t>
  </si>
  <si>
    <t>shi_05m_m67_a3_002.xlsx_RoiSetAuto-221.zip Distance px</t>
  </si>
  <si>
    <t>shi_05m_m67_a3_002.xlsx_RoiSetAuto-222.zip Distance px</t>
  </si>
  <si>
    <t>shi_05m_m67_a3_002.xlsx_RoiSetAuto-223.zip Distance px</t>
  </si>
  <si>
    <t>shi_05m_m67_a3_002.xlsx_RoiSetAuto-224.zip Distance px</t>
  </si>
  <si>
    <t>shi_05m_m67_a3_002.xlsx_RoiSetAuto-225.zip Distance px</t>
  </si>
  <si>
    <t>shi_05m_m67_a3_002.xlsx_RoiSetAuto-226.zip Distance px</t>
  </si>
  <si>
    <t>shi_05m_m67_a3_002.xlsx_RoiSetAuto-227.zip Distance px</t>
  </si>
  <si>
    <t>shi_05m_m67_a3_002.xlsx_RoiSetAuto-228.zip Distance px</t>
  </si>
  <si>
    <t>shi_05m_m67_a3_002.xlsx_RoiSetAuto-229.zip Distance px</t>
  </si>
  <si>
    <t>shi_05m_m67_a3_002.xlsx_RoiSetAuto-23.zip Distance px</t>
  </si>
  <si>
    <t>shi_05m_m67_a3_002.xlsx_RoiSetAuto-230.zip Distance px</t>
  </si>
  <si>
    <t>shi_05m_m67_a3_002.xlsx_RoiSetAuto-232.zip Distance px</t>
  </si>
  <si>
    <t>shi_05m_m67_a3_002.xlsx_RoiSetAuto-233.zip Distance px</t>
  </si>
  <si>
    <t>shi_05m_m67_a3_002.xlsx_RoiSetAuto-234.zip Distance px</t>
  </si>
  <si>
    <t>shi_05m_m67_a3_002.xlsx_RoiSetAuto-236.zip Distance px</t>
  </si>
  <si>
    <t>shi_05m_m67_a3_002.xlsx_RoiSetAuto-237.zip Distance px</t>
  </si>
  <si>
    <t>shi_05m_m67_a3_002.xlsx_RoiSetAuto-238.zip Distance px</t>
  </si>
  <si>
    <t>shi_05m_m67_a3_002.xlsx_RoiSetAuto-24.zip Distance px</t>
  </si>
  <si>
    <t>shi_05m_m67_a3_002.xlsx_RoiSetAuto-240.zip Distance px</t>
  </si>
  <si>
    <t>shi_05m_m67_a3_002.xlsx_RoiSetAuto-241.zip Distance px</t>
  </si>
  <si>
    <t>shi_05m_m67_a3_002.xlsx_RoiSetAuto-25.zip Distance px</t>
  </si>
  <si>
    <t>shi_05m_m67_a3_002.xlsx_RoiSetAuto-26.zip Distance px</t>
  </si>
  <si>
    <t>shi_05m_m67_a3_002.xlsx_RoiSetAuto-27.zip Distance px</t>
  </si>
  <si>
    <t>shi_05m_m67_a3_002.xlsx_RoiSetAuto-29.zip Distance px</t>
  </si>
  <si>
    <t>shi_05m_m67_a3_002.xlsx_RoiSetAuto-3.zip Distance px</t>
  </si>
  <si>
    <t>shi_05m_m67_a3_002.xlsx_RoiSetAuto-30.zip Distance px</t>
  </si>
  <si>
    <t>shi_05m_m67_a3_002.xlsx_RoiSetAuto-31.zip Distance px</t>
  </si>
  <si>
    <t>shi_05m_m67_a3_002.xlsx_RoiSetAuto-32.zip Distance px</t>
  </si>
  <si>
    <t>shi_05m_m67_a3_002.xlsx_RoiSetAuto-33.zip Distance px</t>
  </si>
  <si>
    <t>shi_05m_m67_a3_002.xlsx_RoiSetAuto-35.zip Distance px</t>
  </si>
  <si>
    <t>shi_05m_m67_a3_002.xlsx_RoiSetAuto-36.zip Distance px</t>
  </si>
  <si>
    <t>shi_05m_m67_a3_002.xlsx_RoiSetAuto-37.zip Distance px</t>
  </si>
  <si>
    <t>shi_05m_m67_a3_002.xlsx_RoiSetAuto-4.zip Distance px</t>
  </si>
  <si>
    <t>shi_05m_m67_a3_002.xlsx_RoiSetAuto-40.zip Distance px</t>
  </si>
  <si>
    <t>shi_05m_m67_a3_002.xlsx_RoiSetAuto-41.zip Distance px</t>
  </si>
  <si>
    <t>shi_05m_m67_a3_002.xlsx_RoiSetAuto-43.zip Distance px</t>
  </si>
  <si>
    <t>shi_05m_m67_a3_002.xlsx_RoiSetAuto-44.zip Distance px</t>
  </si>
  <si>
    <t>shi_05m_m67_a3_002.xlsx_RoiSetAuto-45.zip Distance px</t>
  </si>
  <si>
    <t>shi_05m_m67_a3_002.xlsx_RoiSetAuto-47.zip Distance px</t>
  </si>
  <si>
    <t>shi_05m_m67_a3_002.xlsx_RoiSetAuto-49.zip Distance px</t>
  </si>
  <si>
    <t>shi_05m_m67_a3_002.xlsx_RoiSetAuto-5.zip Distance px</t>
  </si>
  <si>
    <t>shi_05m_m67_a3_002.xlsx_RoiSetAuto-50.zip Distance px</t>
  </si>
  <si>
    <t>shi_05m_m67_a3_002.xlsx_RoiSetAuto-51.zip Distance px</t>
  </si>
  <si>
    <t>shi_05m_m67_a3_002.xlsx_RoiSetAuto-52.zip Distance px</t>
  </si>
  <si>
    <t>shi_05m_m67_a3_002.xlsx_RoiSetAuto-53.zip Distance px</t>
  </si>
  <si>
    <t>shi_05m_m67_a3_002.xlsx_RoiSetAuto-56.zip Distance px</t>
  </si>
  <si>
    <t>shi_05m_m67_a3_002.xlsx_RoiSetAuto-57.zip Distance px</t>
  </si>
  <si>
    <t>shi_05m_m67_a3_002.xlsx_RoiSetAuto-58.zip Distance px</t>
  </si>
  <si>
    <t>shi_05m_m67_a3_002.xlsx_RoiSetAuto-6.zip Distance px</t>
  </si>
  <si>
    <t>shi_05m_m67_a3_002.xlsx_RoiSetAuto-60.zip Distance px</t>
  </si>
  <si>
    <t>shi_05m_m67_a3_002.xlsx_RoiSetAuto-61.zip Distance px</t>
  </si>
  <si>
    <t>shi_05m_m67_a3_002.xlsx_RoiSetAuto-63.zip Distance px</t>
  </si>
  <si>
    <t>shi_05m_m67_a3_002.xlsx_RoiSetAuto-64.zip Distance px</t>
  </si>
  <si>
    <t>shi_05m_m67_a3_002.xlsx_RoiSetAuto-66.zip Distance px</t>
  </si>
  <si>
    <t>shi_05m_m67_a3_002.xlsx_RoiSetAuto-68.zip Distance px</t>
  </si>
  <si>
    <t>shi_05m_m67_a3_002.xlsx_RoiSetAuto-69.zip Distance px</t>
  </si>
  <si>
    <t>shi_05m_m67_a3_002.xlsx_RoiSetAuto-7.zip Distance px</t>
  </si>
  <si>
    <t>shi_05m_m67_a3_002.xlsx_RoiSetAuto-70.zip Distance px</t>
  </si>
  <si>
    <t>shi_05m_m67_a3_002.xlsx_RoiSetAuto-71.zip Distance px</t>
  </si>
  <si>
    <t>shi_05m_m67_a3_002.xlsx_RoiSetAuto-72.zip Distance px</t>
  </si>
  <si>
    <t>shi_05m_m67_a3_002.xlsx_RoiSetAuto-73.zip Distance px</t>
  </si>
  <si>
    <t>shi_05m_m67_a3_002.xlsx_RoiSetAuto-75.zip Distance px</t>
  </si>
  <si>
    <t>shi_05m_m67_a3_002.xlsx_RoiSetAuto-76.zip Distance px</t>
  </si>
  <si>
    <t>shi_05m_m67_a3_002.xlsx_RoiSetAuto-78.zip Distance px</t>
  </si>
  <si>
    <t>shi_05m_m67_a3_002.xlsx_RoiSetAuto-79.zip Distance px</t>
  </si>
  <si>
    <t>shi_05m_m67_a3_002.xlsx_RoiSetAuto-8.zip Distance px</t>
  </si>
  <si>
    <t>shi_05m_m67_a3_002.xlsx_RoiSetAuto-80.zip Distance px</t>
  </si>
  <si>
    <t>shi_05m_m67_a3_002.xlsx_RoiSetAuto-81.zip Distance px</t>
  </si>
  <si>
    <t>shi_05m_m67_a3_002.xlsx_RoiSetAuto-82.zip Distance px</t>
  </si>
  <si>
    <t>shi_05m_m67_a3_002.xlsx_RoiSetAuto-83.zip Distance px</t>
  </si>
  <si>
    <t>shi_05m_m67_a3_002.xlsx_RoiSetAuto-84.zip Distance px</t>
  </si>
  <si>
    <t>shi_05m_m67_a3_002.xlsx_RoiSetAuto-85.zip Distance px</t>
  </si>
  <si>
    <t>shi_05m_m67_a3_002.xlsx_RoiSetAuto-87.zip Distance px</t>
  </si>
  <si>
    <t>shi_05m_m67_a3_002.xlsx_RoiSetAuto-88.zip Distance px</t>
  </si>
  <si>
    <t>shi_05m_m67_a3_002.xlsx_RoiSetAuto-89.zip Distance px</t>
  </si>
  <si>
    <t>shi_05m_m67_a3_002.xlsx_RoiSetAuto-90.zip Distance px</t>
  </si>
  <si>
    <t>shi_05m_m67_a3_002.xlsx_RoiSetAuto-92.zip Distance px</t>
  </si>
  <si>
    <t>shi_05m_m67_a3_002.xlsx_RoiSetAuto-93.zip Distance px</t>
  </si>
  <si>
    <t>shi_05m_m67_a3_002.xlsx_RoiSetAuto-94.zip Distance px</t>
  </si>
  <si>
    <t>shi_05m_m67_a3_002.xlsx_RoiSetAuto-95.zip Distance px</t>
  </si>
  <si>
    <t>shi_05m_m67_a3_002.xlsx_RoiSetAuto-96.zip Distance px</t>
  </si>
  <si>
    <t>shi_05m_m67_a3_002.xlsx_RoiSetAuto-97.zip Distance px</t>
  </si>
  <si>
    <t>shi_05m_m67_a3_002.xlsx_RoiSetAuto-98.zip Distance px</t>
  </si>
  <si>
    <t>shi_05m_m67_a3_002.xlsx_RoiSetAuto-99.zip Distance px</t>
  </si>
  <si>
    <t>shi_05m_m67_a3_003.xlsx_RoiSetAuto-1.zip Distance px</t>
  </si>
  <si>
    <t>shi_05m_m67_a3_003.xlsx_RoiSetAuto-10.zip Distance px</t>
  </si>
  <si>
    <t>shi_05m_m67_a3_003.xlsx_RoiSetAuto-100.zip Distance px</t>
  </si>
  <si>
    <t>shi_05m_m67_a3_003.xlsx_RoiSetAuto-101.zip Distance px</t>
  </si>
  <si>
    <t>shi_05m_m67_a3_003.xlsx_RoiSetAuto-103.zip Distance px</t>
  </si>
  <si>
    <t>shi_05m_m67_a3_003.xlsx_RoiSetAuto-104.zip Distance px</t>
  </si>
  <si>
    <t>shi_05m_m67_a3_003.xlsx_RoiSetAuto-105.zip Distance px</t>
  </si>
  <si>
    <t>shi_05m_m67_a3_003.xlsx_RoiSetAuto-11.zip Distance px</t>
  </si>
  <si>
    <t>shi_05m_m67_a3_003.xlsx_RoiSetAuto-12.zip Distance px</t>
  </si>
  <si>
    <t>shi_05m_m67_a3_003.xlsx_RoiSetAuto-13.zip Distance px</t>
  </si>
  <si>
    <t>shi_05m_m67_a3_003.xlsx_RoiSetAuto-14.zip Distance px</t>
  </si>
  <si>
    <t>shi_05m_m67_a3_003.xlsx_RoiSetAuto-16.zip Distance px</t>
  </si>
  <si>
    <t>shi_05m_m67_a3_003.xlsx_RoiSetAuto-18.zip Distance px</t>
  </si>
  <si>
    <t>shi_05m_m67_a3_003.xlsx_RoiSetAuto-19.zip Distance px</t>
  </si>
  <si>
    <t>shi_05m_m67_a3_003.xlsx_RoiSetAuto-2.zip Distance px</t>
  </si>
  <si>
    <t>shi_05m_m67_a3_003.xlsx_RoiSetAuto-20.zip Distance px</t>
  </si>
  <si>
    <t>shi_05m_m67_a3_003.xlsx_RoiSetAuto-21.zip Distance px</t>
  </si>
  <si>
    <t>shi_05m_m67_a3_003.xlsx_RoiSetAuto-22.zip Distance px</t>
  </si>
  <si>
    <t>shi_05m_m67_a3_003.xlsx_RoiSetAuto-24.zip Distance px</t>
  </si>
  <si>
    <t>shi_05m_m67_a3_003.xlsx_RoiSetAuto-25.zip Distance px</t>
  </si>
  <si>
    <t>shi_05m_m67_a3_003.xlsx_RoiSetAuto-27.zip Distance px</t>
  </si>
  <si>
    <t>shi_05m_m67_a3_003.xlsx_RoiSetAuto-28.zip Distance px</t>
  </si>
  <si>
    <t>shi_05m_m67_a3_003.xlsx_RoiSetAuto-29.zip Distance px</t>
  </si>
  <si>
    <t>shi_05m_m67_a3_003.xlsx_RoiSetAuto-3.zip Distance px</t>
  </si>
  <si>
    <t>shi_05m_m67_a3_003.xlsx_RoiSetAuto-31.zip Distance px</t>
  </si>
  <si>
    <t>shi_05m_m67_a3_003.xlsx_RoiSetAuto-32.zip Distance px</t>
  </si>
  <si>
    <t>shi_05m_m67_a3_003.xlsx_RoiSetAuto-33.zip Distance px</t>
  </si>
  <si>
    <t>shi_05m_m67_a3_003.xlsx_RoiSetAuto-34.zip Distance px</t>
  </si>
  <si>
    <t>shi_05m_m67_a3_003.xlsx_RoiSetAuto-35.zip Distance px</t>
  </si>
  <si>
    <t>shi_05m_m67_a3_003.xlsx_RoiSetAuto-36.zip Distance px</t>
  </si>
  <si>
    <t>shi_05m_m67_a3_003.xlsx_RoiSetAuto-37.zip Distance px</t>
  </si>
  <si>
    <t>shi_05m_m67_a3_003.xlsx_RoiSetAuto-38.zip Distance px</t>
  </si>
  <si>
    <t>shi_05m_m67_a3_003.xlsx_RoiSetAuto-39.zip Distance px</t>
  </si>
  <si>
    <t>shi_05m_m67_a3_003.xlsx_RoiSetAuto-40.zip Distance px</t>
  </si>
  <si>
    <t>shi_05m_m67_a3_003.xlsx_RoiSetAuto-41.zip Distance px</t>
  </si>
  <si>
    <t>shi_05m_m67_a3_003.xlsx_RoiSetAuto-42.zip Distance px</t>
  </si>
  <si>
    <t>shi_05m_m67_a3_003.xlsx_RoiSetAuto-43.zip Distance px</t>
  </si>
  <si>
    <t>shi_05m_m67_a3_003.xlsx_RoiSetAuto-45.zip Distance px</t>
  </si>
  <si>
    <t>shi_05m_m67_a3_003.xlsx_RoiSetAuto-46.zip Distance px</t>
  </si>
  <si>
    <t>shi_05m_m67_a3_003.xlsx_RoiSetAuto-47.zip Distance px</t>
  </si>
  <si>
    <t>shi_05m_m67_a3_003.xlsx_RoiSetAuto-48.zip Distance px</t>
  </si>
  <si>
    <t>shi_05m_m67_a3_003.xlsx_RoiSetAuto-49.zip Distance px</t>
  </si>
  <si>
    <t>shi_05m_m67_a3_003.xlsx_RoiSetAuto-5.zip Distance px</t>
  </si>
  <si>
    <t>shi_05m_m67_a3_003.xlsx_RoiSetAuto-50.zip Distance px</t>
  </si>
  <si>
    <t>shi_05m_m67_a3_003.xlsx_RoiSetAuto-51.zip Distance px</t>
  </si>
  <si>
    <t>shi_05m_m67_a3_003.xlsx_RoiSetAuto-52.zip Distance px</t>
  </si>
  <si>
    <t>shi_05m_m67_a3_003.xlsx_RoiSetAuto-53.zip Distance px</t>
  </si>
  <si>
    <t>shi_05m_m67_a3_003.xlsx_RoiSetAuto-54.zip Distance px</t>
  </si>
  <si>
    <t>shi_05m_m67_a3_003.xlsx_RoiSetAuto-55.zip Distance px</t>
  </si>
  <si>
    <t>shi_05m_m67_a3_003.xlsx_RoiSetAuto-57.zip Distance px</t>
  </si>
  <si>
    <t>shi_05m_m67_a3_003.xlsx_RoiSetAuto-58.zip Distance px</t>
  </si>
  <si>
    <t>shi_05m_m67_a3_003.xlsx_RoiSetAuto-59.zip Distance px</t>
  </si>
  <si>
    <t>shi_05m_m67_a3_003.xlsx_RoiSetAuto-60.zip Distance px</t>
  </si>
  <si>
    <t>shi_05m_m67_a3_003.xlsx_RoiSetAuto-61.zip Distance px</t>
  </si>
  <si>
    <t>shi_05m_m67_a3_003.xlsx_RoiSetAuto-62.zip Distance px</t>
  </si>
  <si>
    <t>shi_05m_m67_a3_003.xlsx_RoiSetAuto-63.zip Distance px</t>
  </si>
  <si>
    <t>shi_05m_m67_a3_003.xlsx_RoiSetAuto-64.zip Distance px</t>
  </si>
  <si>
    <t>shi_05m_m67_a3_003.xlsx_RoiSetAuto-66.zip Distance px</t>
  </si>
  <si>
    <t>shi_05m_m67_a3_003.xlsx_RoiSetAuto-67.zip Distance px</t>
  </si>
  <si>
    <t>shi_05m_m67_a3_003.xlsx_RoiSetAuto-68.zip Distance px</t>
  </si>
  <si>
    <t>shi_05m_m67_a3_003.xlsx_RoiSetAuto-69.zip Distance px</t>
  </si>
  <si>
    <t>shi_05m_m67_a3_003.xlsx_RoiSetAuto-7.zip Distance px</t>
  </si>
  <si>
    <t>shi_05m_m67_a3_003.xlsx_RoiSetAuto-70.zip Distance px</t>
  </si>
  <si>
    <t>shi_05m_m67_a3_003.xlsx_RoiSetAuto-71.zip Distance px</t>
  </si>
  <si>
    <t>shi_05m_m67_a3_003.xlsx_RoiSetAuto-72.zip Distance px</t>
  </si>
  <si>
    <t>shi_05m_m67_a3_003.xlsx_RoiSetAuto-73.zip Distance px</t>
  </si>
  <si>
    <t>shi_05m_m67_a3_003.xlsx_RoiSetAuto-74.zip Distance px</t>
  </si>
  <si>
    <t>shi_05m_m67_a3_003.xlsx_RoiSetAuto-75.zip Distance px</t>
  </si>
  <si>
    <t>shi_05m_m67_a3_003.xlsx_RoiSetAuto-77.zip Distance px</t>
  </si>
  <si>
    <t>shi_05m_m67_a3_003.xlsx_RoiSetAuto-78.zip Distance px</t>
  </si>
  <si>
    <t>shi_05m_m67_a3_003.xlsx_RoiSetAuto-79.zip Distance px</t>
  </si>
  <si>
    <t>shi_05m_m67_a3_003.xlsx_RoiSetAuto-8.zip Distance px</t>
  </si>
  <si>
    <t>shi_05m_m67_a3_003.xlsx_RoiSetAuto-80.zip Distance px</t>
  </si>
  <si>
    <t>shi_05m_m67_a3_003.xlsx_RoiSetAuto-81.zip Distance px</t>
  </si>
  <si>
    <t>shi_05m_m67_a3_003.xlsx_RoiSetAuto-82.zip Distance px</t>
  </si>
  <si>
    <t>shi_05m_m67_a3_003.xlsx_RoiSetAuto-83.zip Distance px</t>
  </si>
  <si>
    <t>shi_05m_m67_a3_003.xlsx_RoiSetAuto-84.zip Distance px</t>
  </si>
  <si>
    <t>shi_05m_m67_a3_003.xlsx_RoiSetAuto-85.zip Distance px</t>
  </si>
  <si>
    <t>shi_05m_m67_a3_003.xlsx_RoiSetAuto-86.zip Distance px</t>
  </si>
  <si>
    <t>shi_05m_m67_a3_003.xlsx_RoiSetAuto-87.zip Distance px</t>
  </si>
  <si>
    <t>shi_05m_m67_a3_003.xlsx_RoiSetAuto-88.zip Distance px</t>
  </si>
  <si>
    <t>shi_05m_m67_a3_003.xlsx_RoiSetAuto-89.zip Distance px</t>
  </si>
  <si>
    <t>shi_05m_m67_a3_003.xlsx_RoiSetAuto-90.zip Distance px</t>
  </si>
  <si>
    <t>shi_05m_m67_a3_003.xlsx_RoiSetAuto-91.zip Distance px</t>
  </si>
  <si>
    <t>shi_05m_m67_a3_003.xlsx_RoiSetAuto-92.zip Distance px</t>
  </si>
  <si>
    <t>shi_05m_m67_a3_003.xlsx_RoiSetAuto-93.zip Distance px</t>
  </si>
  <si>
    <t>shi_05m_m67_a3_003.xlsx_RoiSetAuto-94.zip Distance px</t>
  </si>
  <si>
    <t>shi_05m_m67_a3_003.xlsx_RoiSetAuto-95.zip Distance px</t>
  </si>
  <si>
    <t>shi_05m_m67_a3_003.xlsx_RoiSetAuto-96.zip Distance px</t>
  </si>
  <si>
    <t>shi_05m_m67_a3_003.xlsx_RoiSetAuto-97.zip Distance px</t>
  </si>
  <si>
    <t>shi_05m_m67_a3_003.xlsx_RoiSetAuto-98.zip Distance px</t>
  </si>
  <si>
    <t>shi_06m_m67_a3_001.xlsx_RoiSetAuto-1.zip Distance px</t>
  </si>
  <si>
    <t>shi_06m_m67_a3_001.xlsx_RoiSetAuto-10.zip Distance px</t>
  </si>
  <si>
    <t>shi_06m_m67_a3_001.xlsx_RoiSetAuto-102.zip Distance px</t>
  </si>
  <si>
    <t>shi_06m_m67_a3_001.xlsx_RoiSetAuto-104.zip Distance px</t>
  </si>
  <si>
    <t>shi_06m_m67_a3_001.xlsx_RoiSetAuto-105.zip Distance px</t>
  </si>
  <si>
    <t>shi_06m_m67_a3_001.xlsx_RoiSetAuto-106.zip Distance px</t>
  </si>
  <si>
    <t>shi_06m_m67_a3_001.xlsx_RoiSetAuto-107.zip Distance px</t>
  </si>
  <si>
    <t>shi_06m_m67_a3_001.xlsx_RoiSetAuto-108.zip Distance px</t>
  </si>
  <si>
    <t>shi_06m_m67_a3_001.xlsx_RoiSetAuto-109.zip Distance px</t>
  </si>
  <si>
    <t>shi_06m_m67_a3_001.xlsx_RoiSetAuto-11.zip Distance px</t>
  </si>
  <si>
    <t>shi_06m_m67_a3_001.xlsx_RoiSetAuto-110.zip Distance px</t>
  </si>
  <si>
    <t>shi_06m_m67_a3_001.xlsx_RoiSetAuto-112.zip Distance px</t>
  </si>
  <si>
    <t>shi_06m_m67_a3_001.xlsx_RoiSetAuto-113.zip Distance px</t>
  </si>
  <si>
    <t>shi_06m_m67_a3_001.xlsx_RoiSetAuto-114.zip Distance px</t>
  </si>
  <si>
    <t>shi_06m_m67_a3_001.xlsx_RoiSetAuto-115.zip Distance px</t>
  </si>
  <si>
    <t>shi_06m_m67_a3_001.xlsx_RoiSetAuto-118.zip Distance px</t>
  </si>
  <si>
    <t>shi_06m_m67_a3_001.xlsx_RoiSetAuto-119.zip Distance px</t>
  </si>
  <si>
    <t>shi_06m_m67_a3_001.xlsx_RoiSetAuto-121.zip Distance px</t>
  </si>
  <si>
    <t>shi_06m_m67_a3_001.xlsx_RoiSetAuto-122.zip Distance px</t>
  </si>
  <si>
    <t>shi_06m_m67_a3_001.xlsx_RoiSetAuto-123.zip Distance px</t>
  </si>
  <si>
    <t>shi_06m_m67_a3_001.xlsx_RoiSetAuto-124.zip Distance px</t>
  </si>
  <si>
    <t>shi_06m_m67_a3_001.xlsx_RoiSetAuto-126.zip Distance px</t>
  </si>
  <si>
    <t>shi_06m_m67_a3_001.xlsx_RoiSetAuto-127.zip Distance px</t>
  </si>
  <si>
    <t>shi_06m_m67_a3_001.xlsx_RoiSetAuto-129.zip Distance px</t>
  </si>
  <si>
    <t>shi_06m_m67_a3_001.xlsx_RoiSetAuto-13.zip Distance px</t>
  </si>
  <si>
    <t>shi_06m_m67_a3_001.xlsx_RoiSetAuto-133.zip Distance px</t>
  </si>
  <si>
    <t>shi_06m_m67_a3_001.xlsx_RoiSetAuto-134.zip Distance px</t>
  </si>
  <si>
    <t>shi_06m_m67_a3_001.xlsx_RoiSetAuto-135.zip Distance px</t>
  </si>
  <si>
    <t>shi_06m_m67_a3_001.xlsx_RoiSetAuto-136.zip Distance px</t>
  </si>
  <si>
    <t>shi_06m_m67_a3_001.xlsx_RoiSetAuto-137.zip Distance px</t>
  </si>
  <si>
    <t>shi_06m_m67_a3_001.xlsx_RoiSetAuto-138.zip Distance px</t>
  </si>
  <si>
    <t>shi_06m_m67_a3_001.xlsx_RoiSetAuto-139.zip Distance px</t>
  </si>
  <si>
    <t>shi_06m_m67_a3_001.xlsx_RoiSetAuto-14.zip Distance px</t>
  </si>
  <si>
    <t>shi_06m_m67_a3_001.xlsx_RoiSetAuto-140.zip Distance px</t>
  </si>
  <si>
    <t>shi_06m_m67_a3_001.xlsx_RoiSetAuto-141.zip Distance px</t>
  </si>
  <si>
    <t>shi_06m_m67_a3_001.xlsx_RoiSetAuto-143.zip Distance px</t>
  </si>
  <si>
    <t>shi_06m_m67_a3_001.xlsx_RoiSetAuto-144.zip Distance px</t>
  </si>
  <si>
    <t>shi_06m_m67_a3_001.xlsx_RoiSetAuto-145.zip Distance px</t>
  </si>
  <si>
    <t>shi_06m_m67_a3_001.xlsx_RoiSetAuto-146.zip Distance px</t>
  </si>
  <si>
    <t>shi_06m_m67_a3_001.xlsx_RoiSetAuto-148.zip Distance px</t>
  </si>
  <si>
    <t>shi_06m_m67_a3_001.xlsx_RoiSetAuto-149.zip Distance px</t>
  </si>
  <si>
    <t>shi_06m_m67_a3_001.xlsx_RoiSetAuto-150.zip Distance px</t>
  </si>
  <si>
    <t>shi_06m_m67_a3_001.xlsx_RoiSetAuto-151.zip Distance px</t>
  </si>
  <si>
    <t>shi_06m_m67_a3_001.xlsx_RoiSetAuto-152.zip Distance px</t>
  </si>
  <si>
    <t>shi_06m_m67_a3_001.xlsx_RoiSetAuto-155.zip Distance px</t>
  </si>
  <si>
    <t>shi_06m_m67_a3_001.xlsx_RoiSetAuto-156.zip Distance px</t>
  </si>
  <si>
    <t>shi_06m_m67_a3_001.xlsx_RoiSetAuto-157.zip Distance px</t>
  </si>
  <si>
    <t>shi_06m_m67_a3_001.xlsx_RoiSetAuto-158.zip Distance px</t>
  </si>
  <si>
    <t>shi_06m_m67_a3_001.xlsx_RoiSetAuto-160.zip Distance px</t>
  </si>
  <si>
    <t>shi_06m_m67_a3_001.xlsx_RoiSetAuto-161.zip Distance px</t>
  </si>
  <si>
    <t>shi_06m_m67_a3_001.xlsx_RoiSetAuto-162.zip Distance px</t>
  </si>
  <si>
    <t>shi_06m_m67_a3_001.xlsx_RoiSetAuto-163.zip Distance px</t>
  </si>
  <si>
    <t>shi_06m_m67_a3_001.xlsx_RoiSetAuto-164.zip Distance px</t>
  </si>
  <si>
    <t>shi_06m_m67_a3_001.xlsx_RoiSetAuto-165.zip Distance px</t>
  </si>
  <si>
    <t>shi_06m_m67_a3_001.xlsx_RoiSetAuto-166.zip Distance px</t>
  </si>
  <si>
    <t>shi_06m_m67_a3_001.xlsx_RoiSetAuto-167.zip Distance px</t>
  </si>
  <si>
    <t>shi_06m_m67_a3_001.xlsx_RoiSetAuto-168.zip Distance px</t>
  </si>
  <si>
    <t>shi_06m_m67_a3_001.xlsx_RoiSetAuto-169.zip Distance px</t>
  </si>
  <si>
    <t>shi_06m_m67_a3_001.xlsx_RoiSetAuto-17.zip Distance px</t>
  </si>
  <si>
    <t>shi_06m_m67_a3_001.xlsx_RoiSetAuto-170.zip Distance px</t>
  </si>
  <si>
    <t>shi_06m_m67_a3_001.xlsx_RoiSetAuto-171.zip Distance px</t>
  </si>
  <si>
    <t>shi_06m_m67_a3_001.xlsx_RoiSetAuto-172.zip Distance px</t>
  </si>
  <si>
    <t>shi_06m_m67_a3_001.xlsx_RoiSetAuto-173.zip Distance px</t>
  </si>
  <si>
    <t>shi_06m_m67_a3_001.xlsx_RoiSetAuto-174.zip Distance px</t>
  </si>
  <si>
    <t>shi_06m_m67_a3_001.xlsx_RoiSetAuto-175.zip Distance px</t>
  </si>
  <si>
    <t>shi_06m_m67_a3_001.xlsx_RoiSetAuto-176.zip Distance px</t>
  </si>
  <si>
    <t>shi_06m_m67_a3_001.xlsx_RoiSetAuto-178.zip Distance px</t>
  </si>
  <si>
    <t>shi_06m_m67_a3_001.xlsx_RoiSetAuto-179.zip Distance px</t>
  </si>
  <si>
    <t>shi_06m_m67_a3_001.xlsx_RoiSetAuto-18.zip Distance px</t>
  </si>
  <si>
    <t>shi_06m_m67_a3_001.xlsx_RoiSetAuto-180.zip Distance px</t>
  </si>
  <si>
    <t>shi_06m_m67_a3_001.xlsx_RoiSetAuto-181.zip Distance px</t>
  </si>
  <si>
    <t>shi_06m_m67_a3_001.xlsx_RoiSetAuto-183.zip Distance px</t>
  </si>
  <si>
    <t>shi_06m_m67_a3_001.xlsx_RoiSetAuto-184.zip Distance px</t>
  </si>
  <si>
    <t>shi_06m_m67_a3_001.xlsx_RoiSetAuto-185.zip Distance px</t>
  </si>
  <si>
    <t>shi_06m_m67_a3_001.xlsx_RoiSetAuto-186.zip Distance px</t>
  </si>
  <si>
    <t>shi_06m_m67_a3_001.xlsx_RoiSetAuto-187.zip Distance px</t>
  </si>
  <si>
    <t>shi_06m_m67_a3_001.xlsx_RoiSetAuto-189.zip Distance px</t>
  </si>
  <si>
    <t>shi_06m_m67_a3_001.xlsx_RoiSetAuto-19.zip Distance px</t>
  </si>
  <si>
    <t>shi_06m_m67_a3_001.xlsx_RoiSetAuto-190.zip Distance px</t>
  </si>
  <si>
    <t>shi_06m_m67_a3_001.xlsx_RoiSetAuto-191.zip Distance px</t>
  </si>
  <si>
    <t>shi_06m_m67_a3_001.xlsx_RoiSetAuto-192.zip Distance px</t>
  </si>
  <si>
    <t>shi_06m_m67_a3_001.xlsx_RoiSetAuto-193.zip Distance px</t>
  </si>
  <si>
    <t>shi_06m_m67_a3_001.xlsx_RoiSetAuto-194.zip Distance px</t>
  </si>
  <si>
    <t>shi_06m_m67_a3_001.xlsx_RoiSetAuto-196.zip Distance px</t>
  </si>
  <si>
    <t>shi_06m_m67_a3_001.xlsx_RoiSetAuto-197.zip Distance px</t>
  </si>
  <si>
    <t>shi_06m_m67_a3_001.xlsx_RoiSetAuto-2.zip Distance px</t>
  </si>
  <si>
    <t>shi_06m_m67_a3_001.xlsx_RoiSetAuto-20.zip Distance px</t>
  </si>
  <si>
    <t>shi_06m_m67_a3_001.xlsx_RoiSetAuto-201.zip Distance px</t>
  </si>
  <si>
    <t>shi_06m_m67_a3_001.xlsx_RoiSetAuto-202.zip Distance px</t>
  </si>
  <si>
    <t>shi_06m_m67_a3_001.xlsx_RoiSetAuto-203.zip Distance px</t>
  </si>
  <si>
    <t>shi_06m_m67_a3_001.xlsx_RoiSetAuto-204.zip Distance px</t>
  </si>
  <si>
    <t>shi_06m_m67_a3_001.xlsx_RoiSetAuto-205.zip Distance px</t>
  </si>
  <si>
    <t>shi_06m_m67_a3_001.xlsx_RoiSetAuto-207.zip Distance px</t>
  </si>
  <si>
    <t>shi_06m_m67_a3_001.xlsx_RoiSetAuto-209.zip Distance px</t>
  </si>
  <si>
    <t>shi_06m_m67_a3_001.xlsx_RoiSetAuto-21.zip Distance px</t>
  </si>
  <si>
    <t>shi_06m_m67_a3_001.xlsx_RoiSetAuto-210.zip Distance px</t>
  </si>
  <si>
    <t>shi_06m_m67_a3_001.xlsx_RoiSetAuto-211.zip Distance px</t>
  </si>
  <si>
    <t>shi_06m_m67_a3_001.xlsx_RoiSetAuto-212.zip Distance px</t>
  </si>
  <si>
    <t>shi_06m_m67_a3_001.xlsx_RoiSetAuto-213.zip Distance px</t>
  </si>
  <si>
    <t>shi_06m_m67_a3_001.xlsx_RoiSetAuto-214.zip Distance px</t>
  </si>
  <si>
    <t>shi_06m_m67_a3_001.xlsx_RoiSetAuto-217.zip Distance px</t>
  </si>
  <si>
    <t>shi_06m_m67_a3_001.xlsx_RoiSetAuto-219.zip Distance px</t>
  </si>
  <si>
    <t>shi_06m_m67_a3_001.xlsx_RoiSetAuto-22.zip Distance px</t>
  </si>
  <si>
    <t>shi_06m_m67_a3_001.xlsx_RoiSetAuto-221.zip Distance px</t>
  </si>
  <si>
    <t>shi_06m_m67_a3_001.xlsx_RoiSetAuto-222.zip Distance px</t>
  </si>
  <si>
    <t>shi_06m_m67_a3_001.xlsx_RoiSetAuto-223.zip Distance px</t>
  </si>
  <si>
    <t>shi_06m_m67_a3_001.xlsx_RoiSetAuto-224.zip Distance px</t>
  </si>
  <si>
    <t>shi_06m_m67_a3_001.xlsx_RoiSetAuto-225.zip Distance px</t>
  </si>
  <si>
    <t>shi_06m_m67_a3_001.xlsx_RoiSetAuto-226.zip Distance px</t>
  </si>
  <si>
    <t>shi_06m_m67_a3_001.xlsx_RoiSetAuto-227.zip Distance px</t>
  </si>
  <si>
    <t>shi_06m_m67_a3_001.xlsx_RoiSetAuto-228.zip Distance px</t>
  </si>
  <si>
    <t>shi_06m_m67_a3_001.xlsx_RoiSetAuto-229.zip Distance px</t>
  </si>
  <si>
    <t>shi_06m_m67_a3_001.xlsx_RoiSetAuto-23.zip Distance px</t>
  </si>
  <si>
    <t>shi_06m_m67_a3_001.xlsx_RoiSetAuto-230.zip Distance px</t>
  </si>
  <si>
    <t>shi_06m_m67_a3_001.xlsx_RoiSetAuto-231.zip Distance px</t>
  </si>
  <si>
    <t>shi_06m_m67_a3_001.xlsx_RoiSetAuto-232.zip Distance px</t>
  </si>
  <si>
    <t>shi_06m_m67_a3_001.xlsx_RoiSetAuto-233.zip Distance px</t>
  </si>
  <si>
    <t>shi_06m_m67_a3_001.xlsx_RoiSetAuto-234.zip Distance px</t>
  </si>
  <si>
    <t>shi_06m_m67_a3_001.xlsx_RoiSetAuto-235.zip Distance px</t>
  </si>
  <si>
    <t>shi_06m_m67_a3_001.xlsx_RoiSetAuto-236.zip Distance px</t>
  </si>
  <si>
    <t>shi_06m_m67_a3_001.xlsx_RoiSetAuto-237.zip Distance px</t>
  </si>
  <si>
    <t>shi_06m_m67_a3_001.xlsx_RoiSetAuto-239.zip Distance px</t>
  </si>
  <si>
    <t>shi_06m_m67_a3_001.xlsx_RoiSetAuto-24.zip Distance px</t>
  </si>
  <si>
    <t>shi_06m_m67_a3_001.xlsx_RoiSetAuto-240.zip Distance px</t>
  </si>
  <si>
    <t>shi_06m_m67_a3_001.xlsx_RoiSetAuto-241.zip Distance px</t>
  </si>
  <si>
    <t>shi_06m_m67_a3_001.xlsx_RoiSetAuto-242.zip Distance px</t>
  </si>
  <si>
    <t>shi_06m_m67_a3_001.xlsx_RoiSetAuto-243.zip Distance px</t>
  </si>
  <si>
    <t>shi_06m_m67_a3_001.xlsx_RoiSetAuto-244.zip Distance px</t>
  </si>
  <si>
    <t>shi_06m_m67_a3_001.xlsx_RoiSetAuto-245.zip Distance px</t>
  </si>
  <si>
    <t>shi_06m_m67_a3_001.xlsx_RoiSetAuto-246.zip Distance px</t>
  </si>
  <si>
    <t>shi_06m_m67_a3_001.xlsx_RoiSetAuto-247.zip Distance px</t>
  </si>
  <si>
    <t>shi_06m_m67_a3_001.xlsx_RoiSetAuto-248.zip Distance px</t>
  </si>
  <si>
    <t>shi_06m_m67_a3_001.xlsx_RoiSetAuto-249.zip Distance px</t>
  </si>
  <si>
    <t>shi_06m_m67_a3_001.xlsx_RoiSetAuto-250.zip Distance px</t>
  </si>
  <si>
    <t>shi_06m_m67_a3_001.xlsx_RoiSetAuto-251.zip Distance px</t>
  </si>
  <si>
    <t>shi_06m_m67_a3_001.xlsx_RoiSetAuto-252.zip Distance px</t>
  </si>
  <si>
    <t>shi_06m_m67_a3_001.xlsx_RoiSetAuto-253.zip Distance px</t>
  </si>
  <si>
    <t>shi_06m_m67_a3_001.xlsx_RoiSetAuto-254.zip Distance px</t>
  </si>
  <si>
    <t>shi_06m_m67_a3_001.xlsx_RoiSetAuto-256.zip Distance px</t>
  </si>
  <si>
    <t>shi_06m_m67_a3_001.xlsx_RoiSetAuto-258.zip Distance px</t>
  </si>
  <si>
    <t>shi_06m_m67_a3_001.xlsx_RoiSetAuto-26.zip Distance px</t>
  </si>
  <si>
    <t>shi_06m_m67_a3_001.xlsx_RoiSetAuto-260.zip Distance px</t>
  </si>
  <si>
    <t>shi_06m_m67_a3_001.xlsx_RoiSetAuto-261.zip Distance px</t>
  </si>
  <si>
    <t>shi_06m_m67_a3_001.xlsx_RoiSetAuto-262.zip Distance px</t>
  </si>
  <si>
    <t>shi_06m_m67_a3_001.xlsx_RoiSetAuto-263.zip Distance px</t>
  </si>
  <si>
    <t>shi_06m_m67_a3_001.xlsx_RoiSetAuto-264.zip Distance px</t>
  </si>
  <si>
    <t>shi_06m_m67_a3_001.xlsx_RoiSetAuto-267.zip Distance px</t>
  </si>
  <si>
    <t>shi_06m_m67_a3_001.xlsx_RoiSetAuto-269.zip Distance px</t>
  </si>
  <si>
    <t>shi_06m_m67_a3_001.xlsx_RoiSetAuto-270.zip Distance px</t>
  </si>
  <si>
    <t>shi_06m_m67_a3_001.xlsx_RoiSetAuto-273.zip Distance px</t>
  </si>
  <si>
    <t>shi_06m_m67_a3_001.xlsx_RoiSetAuto-274.zip Distance px</t>
  </si>
  <si>
    <t>shi_06m_m67_a3_001.xlsx_RoiSetAuto-275.zip Distance px</t>
  </si>
  <si>
    <t>shi_06m_m67_a3_001.xlsx_RoiSetAuto-276.zip Distance px</t>
  </si>
  <si>
    <t>shi_06m_m67_a3_001.xlsx_RoiSetAuto-277.zip Distance px</t>
  </si>
  <si>
    <t>shi_06m_m67_a3_001.xlsx_RoiSetAuto-278.zip Distance px</t>
  </si>
  <si>
    <t>shi_06m_m67_a3_001.xlsx_RoiSetAuto-279.zip Distance px</t>
  </si>
  <si>
    <t>shi_06m_m67_a3_001.xlsx_RoiSetAuto-28.zip Distance px</t>
  </si>
  <si>
    <t>shi_06m_m67_a3_001.xlsx_RoiSetAuto-281.zip Distance px</t>
  </si>
  <si>
    <t>shi_06m_m67_a3_001.xlsx_RoiSetAuto-283.zip Distance px</t>
  </si>
  <si>
    <t>shi_06m_m67_a3_001.xlsx_RoiSetAuto-284.zip Distance px</t>
  </si>
  <si>
    <t>shi_06m_m67_a3_001.xlsx_RoiSetAuto-285.zip Distance px</t>
  </si>
  <si>
    <t>shi_06m_m67_a3_001.xlsx_RoiSetAuto-286.zip Distance px</t>
  </si>
  <si>
    <t>shi_06m_m67_a3_001.xlsx_RoiSetAuto-287.zip Distance px</t>
  </si>
  <si>
    <t>shi_06m_m67_a3_001.xlsx_RoiSetAuto-288.zip Distance px</t>
  </si>
  <si>
    <t>shi_06m_m67_a3_001.xlsx_RoiSetAuto-289.zip Distance px</t>
  </si>
  <si>
    <t>shi_06m_m67_a3_001.xlsx_RoiSetAuto-290.zip Distance px</t>
  </si>
  <si>
    <t>shi_06m_m67_a3_001.xlsx_RoiSetAuto-292.zip Distance px</t>
  </si>
  <si>
    <t>shi_06m_m67_a3_001.xlsx_RoiSetAuto-293.zip Distance px</t>
  </si>
  <si>
    <t>shi_06m_m67_a3_001.xlsx_RoiSetAuto-294.zip Distance px</t>
  </si>
  <si>
    <t>shi_06m_m67_a3_001.xlsx_RoiSetAuto-295.zip Distance px</t>
  </si>
  <si>
    <t>shi_06m_m67_a3_001.xlsx_RoiSetAuto-296.zip Distance px</t>
  </si>
  <si>
    <t>shi_06m_m67_a3_001.xlsx_RoiSetAuto-297.zip Distance px</t>
  </si>
  <si>
    <t>shi_06m_m67_a3_001.xlsx_RoiSetAuto-298.zip Distance px</t>
  </si>
  <si>
    <t>shi_06m_m67_a3_001.xlsx_RoiSetAuto-299.zip Distance px</t>
  </si>
  <si>
    <t>shi_06m_m67_a3_001.xlsx_RoiSetAuto-3.zip Distance px</t>
  </si>
  <si>
    <t>shi_06m_m67_a3_001.xlsx_RoiSetAuto-30.zip Distance px</t>
  </si>
  <si>
    <t>shi_06m_m67_a3_001.xlsx_RoiSetAuto-300.zip Distance px</t>
  </si>
  <si>
    <t>shi_06m_m67_a3_001.xlsx_RoiSetAuto-301.zip Distance px</t>
  </si>
  <si>
    <t>shi_06m_m67_a3_001.xlsx_RoiSetAuto-302.zip Distance px</t>
  </si>
  <si>
    <t>shi_06m_m67_a3_001.xlsx_RoiSetAuto-303.zip Distance px</t>
  </si>
  <si>
    <t>shi_06m_m67_a3_001.xlsx_RoiSetAuto-304.zip Distance px</t>
  </si>
  <si>
    <t>shi_06m_m67_a3_001.xlsx_RoiSetAuto-305.zip Distance px</t>
  </si>
  <si>
    <t>shi_06m_m67_a3_001.xlsx_RoiSetAuto-306.zip Distance px</t>
  </si>
  <si>
    <t>shi_06m_m67_a3_001.xlsx_RoiSetAuto-307.zip Distance px</t>
  </si>
  <si>
    <t>shi_06m_m67_a3_001.xlsx_RoiSetAuto-308.zip Distance px</t>
  </si>
  <si>
    <t>shi_06m_m67_a3_001.xlsx_RoiSetAuto-31.zip Distance px</t>
  </si>
  <si>
    <t>shi_06m_m67_a3_001.xlsx_RoiSetAuto-310.zip Distance px</t>
  </si>
  <si>
    <t>shi_06m_m67_a3_001.xlsx_RoiSetAuto-311.zip Distance px</t>
  </si>
  <si>
    <t>shi_06m_m67_a3_001.xlsx_RoiSetAuto-312.zip Distance px</t>
  </si>
  <si>
    <t>shi_06m_m67_a3_001.xlsx_RoiSetAuto-313.zip Distance px</t>
  </si>
  <si>
    <t>shi_06m_m67_a3_001.xlsx_RoiSetAuto-314.zip Distance px</t>
  </si>
  <si>
    <t>shi_06m_m67_a3_001.xlsx_RoiSetAuto-316.zip Distance px</t>
  </si>
  <si>
    <t>shi_06m_m67_a3_001.xlsx_RoiSetAuto-317.zip Distance px</t>
  </si>
  <si>
    <t>shi_06m_m67_a3_001.xlsx_RoiSetAuto-318.zip Distance px</t>
  </si>
  <si>
    <t>shi_06m_m67_a3_001.xlsx_RoiSetAuto-319.zip Distance px</t>
  </si>
  <si>
    <t>shi_06m_m67_a3_001.xlsx_RoiSetAuto-321.zip Distance px</t>
  </si>
  <si>
    <t>shi_06m_m67_a3_001.xlsx_RoiSetAuto-322.zip Distance px</t>
  </si>
  <si>
    <t>shi_06m_m67_a3_001.xlsx_RoiSetAuto-33.zip Distance px</t>
  </si>
  <si>
    <t>shi_06m_m67_a3_001.xlsx_RoiSetAuto-34.zip Distance px</t>
  </si>
  <si>
    <t>shi_06m_m67_a3_001.xlsx_RoiSetAuto-35.zip Distance px</t>
  </si>
  <si>
    <t>shi_06m_m67_a3_001.xlsx_RoiSetAuto-36.zip Distance px</t>
  </si>
  <si>
    <t>shi_06m_m67_a3_001.xlsx_RoiSetAuto-38.zip Distance px</t>
  </si>
  <si>
    <t>shi_06m_m67_a3_001.xlsx_RoiSetAuto-4.zip Distance px</t>
  </si>
  <si>
    <t>shi_06m_m67_a3_001.xlsx_RoiSetAuto-40.zip Distance px</t>
  </si>
  <si>
    <t>shi_06m_m67_a3_001.xlsx_RoiSetAuto-42.zip Distance px</t>
  </si>
  <si>
    <t>shi_06m_m67_a3_001.xlsx_RoiSetAuto-43.zip Distance px</t>
  </si>
  <si>
    <t>shi_06m_m67_a3_001.xlsx_RoiSetAuto-44.zip Distance px</t>
  </si>
  <si>
    <t>shi_06m_m67_a3_001.xlsx_RoiSetAuto-45.zip Distance px</t>
  </si>
  <si>
    <t>shi_06m_m67_a3_001.xlsx_RoiSetAuto-46.zip Distance px</t>
  </si>
  <si>
    <t>shi_06m_m67_a3_001.xlsx_RoiSetAuto-47.zip Distance px</t>
  </si>
  <si>
    <t>shi_06m_m67_a3_001.xlsx_RoiSetAuto-48.zip Distance px</t>
  </si>
  <si>
    <t>shi_06m_m67_a3_001.xlsx_RoiSetAuto-49.zip Distance px</t>
  </si>
  <si>
    <t>shi_06m_m67_a3_001.xlsx_RoiSetAuto-5.zip Distance px</t>
  </si>
  <si>
    <t>shi_06m_m67_a3_001.xlsx_RoiSetAuto-51.zip Distance px</t>
  </si>
  <si>
    <t>shi_06m_m67_a3_001.xlsx_RoiSetAuto-52.zip Distance px</t>
  </si>
  <si>
    <t>shi_06m_m67_a3_001.xlsx_RoiSetAuto-53.zip Distance px</t>
  </si>
  <si>
    <t>shi_06m_m67_a3_001.xlsx_RoiSetAuto-54.zip Distance px</t>
  </si>
  <si>
    <t>shi_06m_m67_a3_001.xlsx_RoiSetAuto-55.zip Distance px</t>
  </si>
  <si>
    <t>shi_06m_m67_a3_001.xlsx_RoiSetAuto-56.zip Distance px</t>
  </si>
  <si>
    <t>shi_06m_m67_a3_001.xlsx_RoiSetAuto-58.zip Distance px</t>
  </si>
  <si>
    <t>shi_06m_m67_a3_001.xlsx_RoiSetAuto-6.zip Distance px</t>
  </si>
  <si>
    <t>shi_06m_m67_a3_001.xlsx_RoiSetAuto-62.zip Distance px</t>
  </si>
  <si>
    <t>shi_06m_m67_a3_001.xlsx_RoiSetAuto-64.zip Distance px</t>
  </si>
  <si>
    <t>shi_06m_m67_a3_001.xlsx_RoiSetAuto-65.zip Distance px</t>
  </si>
  <si>
    <t>shi_06m_m67_a3_001.xlsx_RoiSetAuto-66.zip Distance px</t>
  </si>
  <si>
    <t>shi_06m_m67_a3_001.xlsx_RoiSetAuto-67.zip Distance px</t>
  </si>
  <si>
    <t>shi_06m_m67_a3_001.xlsx_RoiSetAuto-68.zip Distance px</t>
  </si>
  <si>
    <t>shi_06m_m67_a3_001.xlsx_RoiSetAuto-69.zip Distance px</t>
  </si>
  <si>
    <t>shi_06m_m67_a3_001.xlsx_RoiSetAuto-7.zip Distance px</t>
  </si>
  <si>
    <t>shi_06m_m67_a3_001.xlsx_RoiSetAuto-70.zip Distance px</t>
  </si>
  <si>
    <t>shi_06m_m67_a3_001.xlsx_RoiSetAuto-71.zip Distance px</t>
  </si>
  <si>
    <t>shi_06m_m67_a3_001.xlsx_RoiSetAuto-72.zip Distance px</t>
  </si>
  <si>
    <t>shi_06m_m67_a3_001.xlsx_RoiSetAuto-73.zip Distance px</t>
  </si>
  <si>
    <t>shi_06m_m67_a3_001.xlsx_RoiSetAuto-74.zip Distance px</t>
  </si>
  <si>
    <t>shi_06m_m67_a3_001.xlsx_RoiSetAuto-75.zip Distance px</t>
  </si>
  <si>
    <t>shi_06m_m67_a3_001.xlsx_RoiSetAuto-77.zip Distance px</t>
  </si>
  <si>
    <t>shi_06m_m67_a3_001.xlsx_RoiSetAuto-78.zip Distance px</t>
  </si>
  <si>
    <t>shi_06m_m67_a3_001.xlsx_RoiSetAuto-79.zip Distance px</t>
  </si>
  <si>
    <t>shi_06m_m67_a3_001.xlsx_RoiSetAuto-8.zip Distance px</t>
  </si>
  <si>
    <t>shi_06m_m67_a3_001.xlsx_RoiSetAuto-81.zip Distance px</t>
  </si>
  <si>
    <t>shi_06m_m67_a3_001.xlsx_RoiSetAuto-82.zip Distance px</t>
  </si>
  <si>
    <t>shi_06m_m67_a3_001.xlsx_RoiSetAuto-83.zip Distance px</t>
  </si>
  <si>
    <t>shi_06m_m67_a3_001.xlsx_RoiSetAuto-84.zip Distance px</t>
  </si>
  <si>
    <t>shi_06m_m67_a3_001.xlsx_RoiSetAuto-85.zip Distance px</t>
  </si>
  <si>
    <t>shi_06m_m67_a3_001.xlsx_RoiSetAuto-86.zip Distance px</t>
  </si>
  <si>
    <t>shi_06m_m67_a3_001.xlsx_RoiSetAuto-87.zip Distance px</t>
  </si>
  <si>
    <t>shi_06m_m67_a3_001.xlsx_RoiSetAuto-88.zip Distance px</t>
  </si>
  <si>
    <t>shi_06m_m67_a3_001.xlsx_RoiSetAuto-90.zip Distance px</t>
  </si>
  <si>
    <t>shi_06m_m67_a3_001.xlsx_RoiSetAuto-91.zip Distance px</t>
  </si>
  <si>
    <t>shi_06m_m67_a3_001.xlsx_RoiSetAuto-92.zip Distance px</t>
  </si>
  <si>
    <t>shi_06m_m67_a3_001.xlsx_RoiSetAuto-93.zip Distance px</t>
  </si>
  <si>
    <t>shi_06m_m67_a3_001.xlsx_RoiSetAuto-94.zip Distance px</t>
  </si>
  <si>
    <t>shi_06m_m67_a3_001.xlsx_RoiSetAuto-95.zip Distance px</t>
  </si>
  <si>
    <t>shi_06m_m67_a3_001.xlsx_RoiSetAuto-97.zip Distance px</t>
  </si>
  <si>
    <t>shi_06m_m67_a3_001.xlsx_RoiSetAuto-98.zip Distance px</t>
  </si>
  <si>
    <t>shi_06m_m67_a3_001.xlsx_RoiSetAuto-99.zip Distance px</t>
  </si>
  <si>
    <t>shi_06m_m67_a3_002.xlsx_RoiSetAuto-1.zip Distance px</t>
  </si>
  <si>
    <t>shi_06m_m67_a3_002.xlsx_RoiSetAuto-10.zip Distance px</t>
  </si>
  <si>
    <t>shi_06m_m67_a3_002.xlsx_RoiSetAuto-100.zip Distance px</t>
  </si>
  <si>
    <t>shi_06m_m67_a3_002.xlsx_RoiSetAuto-102.zip Distance px</t>
  </si>
  <si>
    <t>shi_06m_m67_a3_002.xlsx_RoiSetAuto-103.zip Distance px</t>
  </si>
  <si>
    <t>shi_06m_m67_a3_002.xlsx_RoiSetAuto-105.zip Distance px</t>
  </si>
  <si>
    <t>shi_06m_m67_a3_002.xlsx_RoiSetAuto-106.zip Distance px</t>
  </si>
  <si>
    <t>shi_06m_m67_a3_002.xlsx_RoiSetAuto-107.zip Distance px</t>
  </si>
  <si>
    <t>shi_06m_m67_a3_002.xlsx_RoiSetAuto-108.zip Distance px</t>
  </si>
  <si>
    <t>shi_06m_m67_a3_002.xlsx_RoiSetAuto-109.zip Distance px</t>
  </si>
  <si>
    <t>shi_06m_m67_a3_002.xlsx_RoiSetAuto-110.zip Distance px</t>
  </si>
  <si>
    <t>shi_06m_m67_a3_002.xlsx_RoiSetAuto-111.zip Distance px</t>
  </si>
  <si>
    <t>shi_06m_m67_a3_002.xlsx_RoiSetAuto-113.zip Distance px</t>
  </si>
  <si>
    <t>shi_06m_m67_a3_002.xlsx_RoiSetAuto-114.zip Distance px</t>
  </si>
  <si>
    <t>shi_06m_m67_a3_002.xlsx_RoiSetAuto-115.zip Distance px</t>
  </si>
  <si>
    <t>shi_06m_m67_a3_002.xlsx_RoiSetAuto-116.zip Distance px</t>
  </si>
  <si>
    <t>shi_06m_m67_a3_002.xlsx_RoiSetAuto-117.zip Distance px</t>
  </si>
  <si>
    <t>shi_06m_m67_a3_002.xlsx_RoiSetAuto-118.zip Distance px</t>
  </si>
  <si>
    <t>shi_06m_m67_a3_002.xlsx_RoiSetAuto-12.zip Distance px</t>
  </si>
  <si>
    <t>shi_06m_m67_a3_002.xlsx_RoiSetAuto-120.zip Distance px</t>
  </si>
  <si>
    <t>shi_06m_m67_a3_002.xlsx_RoiSetAuto-121.zip Distance px</t>
  </si>
  <si>
    <t>shi_06m_m67_a3_002.xlsx_RoiSetAuto-122.zip Distance px</t>
  </si>
  <si>
    <t>shi_06m_m67_a3_002.xlsx_RoiSetAuto-123.zip Distance px</t>
  </si>
  <si>
    <t>shi_06m_m67_a3_002.xlsx_RoiSetAuto-124.zip Distance px</t>
  </si>
  <si>
    <t>shi_06m_m67_a3_002.xlsx_RoiSetAuto-125.zip Distance px</t>
  </si>
  <si>
    <t>shi_06m_m67_a3_002.xlsx_RoiSetAuto-126.zip Distance px</t>
  </si>
  <si>
    <t>shi_06m_m67_a3_002.xlsx_RoiSetAuto-127.zip Distance px</t>
  </si>
  <si>
    <t>shi_06m_m67_a3_002.xlsx_RoiSetAuto-129.zip Distance px</t>
  </si>
  <si>
    <t>shi_06m_m67_a3_002.xlsx_RoiSetAuto-13.zip Distance px</t>
  </si>
  <si>
    <t>shi_06m_m67_a3_002.xlsx_RoiSetAuto-130.zip Distance px</t>
  </si>
  <si>
    <t>shi_06m_m67_a3_002.xlsx_RoiSetAuto-131.zip Distance px</t>
  </si>
  <si>
    <t>shi_06m_m67_a3_002.xlsx_RoiSetAuto-132.zip Distance px</t>
  </si>
  <si>
    <t>shi_06m_m67_a3_002.xlsx_RoiSetAuto-133.zip Distance px</t>
  </si>
  <si>
    <t>shi_06m_m67_a3_002.xlsx_RoiSetAuto-135.zip Distance px</t>
  </si>
  <si>
    <t>shi_06m_m67_a3_002.xlsx_RoiSetAuto-136.zip Distance px</t>
  </si>
  <si>
    <t>shi_06m_m67_a3_002.xlsx_RoiSetAuto-137.zip Distance px</t>
  </si>
  <si>
    <t>shi_06m_m67_a3_002.xlsx_RoiSetAuto-138.zip Distance px</t>
  </si>
  <si>
    <t>shi_06m_m67_a3_002.xlsx_RoiSetAuto-139.zip Distance px</t>
  </si>
  <si>
    <t>shi_06m_m67_a3_002.xlsx_RoiSetAuto-14.zip Distance px</t>
  </si>
  <si>
    <t>shi_06m_m67_a3_002.xlsx_RoiSetAuto-141.zip Distance px</t>
  </si>
  <si>
    <t>shi_06m_m67_a3_002.xlsx_RoiSetAuto-142.zip Distance px</t>
  </si>
  <si>
    <t>shi_06m_m67_a3_002.xlsx_RoiSetAuto-145.zip Distance px</t>
  </si>
  <si>
    <t>shi_06m_m67_a3_002.xlsx_RoiSetAuto-146.zip Distance px</t>
  </si>
  <si>
    <t>shi_06m_m67_a3_002.xlsx_RoiSetAuto-147.zip Distance px</t>
  </si>
  <si>
    <t>shi_06m_m67_a3_002.xlsx_RoiSetAuto-148.zip Distance px</t>
  </si>
  <si>
    <t>shi_06m_m67_a3_002.xlsx_RoiSetAuto-149.zip Distance px</t>
  </si>
  <si>
    <t>shi_06m_m67_a3_002.xlsx_RoiSetAuto-15.zip Distance px</t>
  </si>
  <si>
    <t>shi_06m_m67_a3_002.xlsx_RoiSetAuto-150.zip Distance px</t>
  </si>
  <si>
    <t>shi_06m_m67_a3_002.xlsx_RoiSetAuto-151.zip Distance px</t>
  </si>
  <si>
    <t>shi_06m_m67_a3_002.xlsx_RoiSetAuto-152.zip Distance px</t>
  </si>
  <si>
    <t>shi_06m_m67_a3_002.xlsx_RoiSetAuto-153.zip Distance px</t>
  </si>
  <si>
    <t>shi_06m_m67_a3_002.xlsx_RoiSetAuto-154.zip Distance px</t>
  </si>
  <si>
    <t>shi_06m_m67_a3_002.xlsx_RoiSetAuto-155.zip Distance px</t>
  </si>
  <si>
    <t>shi_06m_m67_a3_002.xlsx_RoiSetAuto-157.zip Distance px</t>
  </si>
  <si>
    <t>shi_06m_m67_a3_002.xlsx_RoiSetAuto-158.zip Distance px</t>
  </si>
  <si>
    <t>shi_06m_m67_a3_002.xlsx_RoiSetAuto-16.zip Distance px</t>
  </si>
  <si>
    <t>shi_06m_m67_a3_002.xlsx_RoiSetAuto-161.zip Distance px</t>
  </si>
  <si>
    <t>shi_06m_m67_a3_002.xlsx_RoiSetAuto-164.zip Distance px</t>
  </si>
  <si>
    <t>shi_06m_m67_a3_002.xlsx_RoiSetAuto-166.zip Distance px</t>
  </si>
  <si>
    <t>shi_06m_m67_a3_002.xlsx_RoiSetAuto-167.zip Distance px</t>
  </si>
  <si>
    <t>shi_06m_m67_a3_002.xlsx_RoiSetAuto-168.zip Distance px</t>
  </si>
  <si>
    <t>shi_06m_m67_a3_002.xlsx_RoiSetAuto-169.zip Distance px</t>
  </si>
  <si>
    <t>shi_06m_m67_a3_002.xlsx_RoiSetAuto-170.zip Distance px</t>
  </si>
  <si>
    <t>shi_06m_m67_a3_002.xlsx_RoiSetAuto-171.zip Distance px</t>
  </si>
  <si>
    <t>shi_06m_m67_a3_002.xlsx_RoiSetAuto-172.zip Distance px</t>
  </si>
  <si>
    <t>shi_06m_m67_a3_002.xlsx_RoiSetAuto-173.zip Distance px</t>
  </si>
  <si>
    <t>shi_06m_m67_a3_002.xlsx_RoiSetAuto-174.zip Distance px</t>
  </si>
  <si>
    <t>shi_06m_m67_a3_002.xlsx_RoiSetAuto-175.zip Distance px</t>
  </si>
  <si>
    <t>shi_06m_m67_a3_002.xlsx_RoiSetAuto-176.zip Distance px</t>
  </si>
  <si>
    <t>shi_06m_m67_a3_002.xlsx_RoiSetAuto-177.zip Distance px</t>
  </si>
  <si>
    <t>shi_06m_m67_a3_002.xlsx_RoiSetAuto-178.zip Distance px</t>
  </si>
  <si>
    <t>shi_06m_m67_a3_002.xlsx_RoiSetAuto-179.zip Distance px</t>
  </si>
  <si>
    <t>shi_06m_m67_a3_002.xlsx_RoiSetAuto-18.zip Distance px</t>
  </si>
  <si>
    <t>shi_06m_m67_a3_002.xlsx_RoiSetAuto-180.zip Distance px</t>
  </si>
  <si>
    <t>shi_06m_m67_a3_002.xlsx_RoiSetAuto-181.zip Distance px</t>
  </si>
  <si>
    <t>shi_06m_m67_a3_002.xlsx_RoiSetAuto-182.zip Distance px</t>
  </si>
  <si>
    <t>shi_06m_m67_a3_002.xlsx_RoiSetAuto-184.zip Distance px</t>
  </si>
  <si>
    <t>shi_06m_m67_a3_002.xlsx_RoiSetAuto-185.zip Distance px</t>
  </si>
  <si>
    <t>shi_06m_m67_a3_002.xlsx_RoiSetAuto-186.zip Distance px</t>
  </si>
  <si>
    <t>shi_06m_m67_a3_002.xlsx_RoiSetAuto-187.zip Distance px</t>
  </si>
  <si>
    <t>shi_06m_m67_a3_002.xlsx_RoiSetAuto-188.zip Distance px</t>
  </si>
  <si>
    <t>shi_06m_m67_a3_002.xlsx_RoiSetAuto-189.zip Distance px</t>
  </si>
  <si>
    <t>shi_06m_m67_a3_002.xlsx_RoiSetAuto-19.zip Distance px</t>
  </si>
  <si>
    <t>shi_06m_m67_a3_002.xlsx_RoiSetAuto-190.zip Distance px</t>
  </si>
  <si>
    <t>shi_06m_m67_a3_002.xlsx_RoiSetAuto-192.zip Distance px</t>
  </si>
  <si>
    <t>shi_06m_m67_a3_002.xlsx_RoiSetAuto-193.zip Distance px</t>
  </si>
  <si>
    <t>shi_06m_m67_a3_002.xlsx_RoiSetAuto-194.zip Distance px</t>
  </si>
  <si>
    <t>shi_06m_m67_a3_002.xlsx_RoiSetAuto-196.zip Distance px</t>
  </si>
  <si>
    <t>shi_06m_m67_a3_002.xlsx_RoiSetAuto-197.zip Distance px</t>
  </si>
  <si>
    <t>shi_06m_m67_a3_002.xlsx_RoiSetAuto-198.zip Distance px</t>
  </si>
  <si>
    <t>shi_06m_m67_a3_002.xlsx_RoiSetAuto-199.zip Distance px</t>
  </si>
  <si>
    <t>shi_06m_m67_a3_002.xlsx_RoiSetAuto-2.zip Distance px</t>
  </si>
  <si>
    <t>shi_06m_m67_a3_002.xlsx_RoiSetAuto-20.zip Distance px</t>
  </si>
  <si>
    <t>shi_06m_m67_a3_002.xlsx_RoiSetAuto-200.zip Distance px</t>
  </si>
  <si>
    <t>shi_06m_m67_a3_002.xlsx_RoiSetAuto-201.zip Distance px</t>
  </si>
  <si>
    <t>shi_06m_m67_a3_002.xlsx_RoiSetAuto-202.zip Distance px</t>
  </si>
  <si>
    <t>shi_06m_m67_a3_002.xlsx_RoiSetAuto-203.zip Distance px</t>
  </si>
  <si>
    <t>shi_06m_m67_a3_002.xlsx_RoiSetAuto-204.zip Distance px</t>
  </si>
  <si>
    <t>shi_06m_m67_a3_002.xlsx_RoiSetAuto-205.zip Distance px</t>
  </si>
  <si>
    <t>shi_06m_m67_a3_002.xlsx_RoiSetAuto-206.zip Distance px</t>
  </si>
  <si>
    <t>shi_06m_m67_a3_002.xlsx_RoiSetAuto-207.zip Distance px</t>
  </si>
  <si>
    <t>shi_06m_m67_a3_002.xlsx_RoiSetAuto-21.zip Distance px</t>
  </si>
  <si>
    <t>shi_06m_m67_a3_002.xlsx_RoiSetAuto-22.zip Distance px</t>
  </si>
  <si>
    <t>shi_06m_m67_a3_002.xlsx_RoiSetAuto-23.zip Distance px</t>
  </si>
  <si>
    <t>shi_06m_m67_a3_002.xlsx_RoiSetAuto-24.zip Distance px</t>
  </si>
  <si>
    <t>shi_06m_m67_a3_002.xlsx_RoiSetAuto-25.zip Distance px</t>
  </si>
  <si>
    <t>shi_06m_m67_a3_002.xlsx_RoiSetAuto-26.zip Distance px</t>
  </si>
  <si>
    <t>shi_06m_m67_a3_002.xlsx_RoiSetAuto-27.zip Distance px</t>
  </si>
  <si>
    <t>shi_06m_m67_a3_002.xlsx_RoiSetAuto-29.zip Distance px</t>
  </si>
  <si>
    <t>shi_06m_m67_a3_002.xlsx_RoiSetAuto-3.zip Distance px</t>
  </si>
  <si>
    <t>shi_06m_m67_a3_002.xlsx_RoiSetAuto-31.zip Distance px</t>
  </si>
  <si>
    <t>shi_06m_m67_a3_002.xlsx_RoiSetAuto-34.zip Distance px</t>
  </si>
  <si>
    <t>shi_06m_m67_a3_002.xlsx_RoiSetAuto-36.zip Distance px</t>
  </si>
  <si>
    <t>shi_06m_m67_a3_002.xlsx_RoiSetAuto-37.zip Distance px</t>
  </si>
  <si>
    <t>shi_06m_m67_a3_002.xlsx_RoiSetAuto-38.zip Distance px</t>
  </si>
  <si>
    <t>shi_06m_m67_a3_002.xlsx_RoiSetAuto-39.zip Distance px</t>
  </si>
  <si>
    <t>shi_06m_m67_a3_002.xlsx_RoiSetAuto-4.zip Distance px</t>
  </si>
  <si>
    <t>shi_06m_m67_a3_002.xlsx_RoiSetAuto-41.zip Distance px</t>
  </si>
  <si>
    <t>shi_06m_m67_a3_002.xlsx_RoiSetAuto-43.zip Distance px</t>
  </si>
  <si>
    <t>shi_06m_m67_a3_002.xlsx_RoiSetAuto-45.zip Distance px</t>
  </si>
  <si>
    <t>shi_06m_m67_a3_002.xlsx_RoiSetAuto-46.zip Distance px</t>
  </si>
  <si>
    <t>shi_06m_m67_a3_002.xlsx_RoiSetAuto-48.zip Distance px</t>
  </si>
  <si>
    <t>shi_06m_m67_a3_002.xlsx_RoiSetAuto-49.zip Distance px</t>
  </si>
  <si>
    <t>shi_06m_m67_a3_002.xlsx_RoiSetAuto-5.zip Distance px</t>
  </si>
  <si>
    <t>shi_06m_m67_a3_002.xlsx_RoiSetAuto-50.zip Distance px</t>
  </si>
  <si>
    <t>shi_06m_m67_a3_002.xlsx_RoiSetAuto-51.zip Distance px</t>
  </si>
  <si>
    <t>shi_06m_m67_a3_002.xlsx_RoiSetAuto-52.zip Distance px</t>
  </si>
  <si>
    <t>shi_06m_m67_a3_002.xlsx_RoiSetAuto-55.zip Distance px</t>
  </si>
  <si>
    <t>shi_06m_m67_a3_002.xlsx_RoiSetAuto-56.zip Distance px</t>
  </si>
  <si>
    <t>shi_06m_m67_a3_002.xlsx_RoiSetAuto-57.zip Distance px</t>
  </si>
  <si>
    <t>shi_06m_m67_a3_002.xlsx_RoiSetAuto-58.zip Distance px</t>
  </si>
  <si>
    <t>shi_06m_m67_a3_002.xlsx_RoiSetAuto-59.zip Distance px</t>
  </si>
  <si>
    <t>shi_06m_m67_a3_002.xlsx_RoiSetAuto-6.zip Distance px</t>
  </si>
  <si>
    <t>shi_06m_m67_a3_002.xlsx_RoiSetAuto-60.zip Distance px</t>
  </si>
  <si>
    <t>shi_06m_m67_a3_002.xlsx_RoiSetAuto-61.zip Distance px</t>
  </si>
  <si>
    <t>shi_06m_m67_a3_002.xlsx_RoiSetAuto-62.zip Distance px</t>
  </si>
  <si>
    <t>shi_06m_m67_a3_002.xlsx_RoiSetAuto-63.zip Distance px</t>
  </si>
  <si>
    <t>shi_06m_m67_a3_002.xlsx_RoiSetAuto-64.zip Distance px</t>
  </si>
  <si>
    <t>shi_06m_m67_a3_002.xlsx_RoiSetAuto-65.zip Distance px</t>
  </si>
  <si>
    <t>shi_06m_m67_a3_002.xlsx_RoiSetAuto-66.zip Distance px</t>
  </si>
  <si>
    <t>shi_06m_m67_a3_002.xlsx_RoiSetAuto-67.zip Distance px</t>
  </si>
  <si>
    <t>shi_06m_m67_a3_002.xlsx_RoiSetAuto-68.zip Distance px</t>
  </si>
  <si>
    <t>shi_06m_m67_a3_002.xlsx_RoiSetAuto-69.zip Distance px</t>
  </si>
  <si>
    <t>shi_06m_m67_a3_002.xlsx_RoiSetAuto-70.zip Distance px</t>
  </si>
  <si>
    <t>shi_06m_m67_a3_002.xlsx_RoiSetAuto-72.zip Distance px</t>
  </si>
  <si>
    <t>shi_06m_m67_a3_002.xlsx_RoiSetAuto-74.zip Distance px</t>
  </si>
  <si>
    <t>shi_06m_m67_a3_002.xlsx_RoiSetAuto-75.zip Distance px</t>
  </si>
  <si>
    <t>shi_06m_m67_a3_002.xlsx_RoiSetAuto-76.zip Distance px</t>
  </si>
  <si>
    <t>shi_06m_m67_a3_002.xlsx_RoiSetAuto-77.zip Distance px</t>
  </si>
  <si>
    <t>shi_06m_m67_a3_002.xlsx_RoiSetAuto-78.zip Distance px</t>
  </si>
  <si>
    <t>shi_06m_m67_a3_002.xlsx_RoiSetAuto-8.zip Distance px</t>
  </si>
  <si>
    <t>shi_06m_m67_a3_002.xlsx_RoiSetAuto-81.zip Distance px</t>
  </si>
  <si>
    <t>shi_06m_m67_a3_002.xlsx_RoiSetAuto-82.zip Distance px</t>
  </si>
  <si>
    <t>shi_06m_m67_a3_002.xlsx_RoiSetAuto-83.zip Distance px</t>
  </si>
  <si>
    <t>shi_06m_m67_a3_002.xlsx_RoiSetAuto-87.zip Distance px</t>
  </si>
  <si>
    <t>shi_06m_m67_a3_002.xlsx_RoiSetAuto-88.zip Distance px</t>
  </si>
  <si>
    <t>shi_06m_m67_a3_002.xlsx_RoiSetAuto-9.zip Distance px</t>
  </si>
  <si>
    <t>shi_06m_m67_a3_002.xlsx_RoiSetAuto-92.zip Distance px</t>
  </si>
  <si>
    <t>shi_06m_m67_a3_002.xlsx_RoiSetAuto-93.zip Distance px</t>
  </si>
  <si>
    <t>shi_06m_m67_a3_002.xlsx_RoiSetAuto-94.zip Distance px</t>
  </si>
  <si>
    <t>shi_06m_m67_a3_002.xlsx_RoiSetAuto-95.zip Distance px</t>
  </si>
  <si>
    <t>shi_06m_m67_a3_002.xlsx_RoiSetAuto-96.zip Distance px</t>
  </si>
  <si>
    <t>shi_06m_m67_a3_002.xlsx_RoiSetAuto-97.zip Distance px</t>
  </si>
  <si>
    <t>shi_06m_m67_a3_002.xlsx_RoiSetAuto-98.zip Distance px</t>
  </si>
  <si>
    <t>shi_06m_m67_a3_002.xlsx_RoiSetAuto-99.zip Distance px</t>
  </si>
  <si>
    <t>shi_06m_m67_a3_003.xlsx_RoiSetAuto-1.zip Distance px</t>
  </si>
  <si>
    <t>shi_06m_m67_a3_003.xlsx_RoiSetAuto-10.zip Distance px</t>
  </si>
  <si>
    <t>shi_06m_m67_a3_003.xlsx_RoiSetAuto-100.zip Distance px</t>
  </si>
  <si>
    <t>shi_06m_m67_a3_003.xlsx_RoiSetAuto-101.zip Distance px</t>
  </si>
  <si>
    <t>shi_06m_m67_a3_003.xlsx_RoiSetAuto-102.zip Distance px</t>
  </si>
  <si>
    <t>shi_06m_m67_a3_003.xlsx_RoiSetAuto-103.zip Distance px</t>
  </si>
  <si>
    <t>shi_06m_m67_a3_003.xlsx_RoiSetAuto-104.zip Distance px</t>
  </si>
  <si>
    <t>shi_06m_m67_a3_003.xlsx_RoiSetAuto-105.zip Distance px</t>
  </si>
  <si>
    <t>shi_06m_m67_a3_003.xlsx_RoiSetAuto-106.zip Distance px</t>
  </si>
  <si>
    <t>shi_06m_m67_a3_003.xlsx_RoiSetAuto-107.zip Distance px</t>
  </si>
  <si>
    <t>shi_06m_m67_a3_003.xlsx_RoiSetAuto-108.zip Distance px</t>
  </si>
  <si>
    <t>shi_06m_m67_a3_003.xlsx_RoiSetAuto-109.zip Distance px</t>
  </si>
  <si>
    <t>shi_06m_m67_a3_003.xlsx_RoiSetAuto-11.zip Distance px</t>
  </si>
  <si>
    <t>shi_06m_m67_a3_003.xlsx_RoiSetAuto-110.zip Distance px</t>
  </si>
  <si>
    <t>shi_06m_m67_a3_003.xlsx_RoiSetAuto-111.zip Distance px</t>
  </si>
  <si>
    <t>shi_06m_m67_a3_003.xlsx_RoiSetAuto-112.zip Distance px</t>
  </si>
  <si>
    <t>shi_06m_m67_a3_003.xlsx_RoiSetAuto-113.zip Distance px</t>
  </si>
  <si>
    <t>shi_06m_m67_a3_003.xlsx_RoiSetAuto-114.zip Distance px</t>
  </si>
  <si>
    <t>shi_06m_m67_a3_003.xlsx_RoiSetAuto-115.zip Distance px</t>
  </si>
  <si>
    <t>shi_06m_m67_a3_003.xlsx_RoiSetAuto-116.zip Distance px</t>
  </si>
  <si>
    <t>shi_06m_m67_a3_003.xlsx_RoiSetAuto-117.zip Distance px</t>
  </si>
  <si>
    <t>shi_06m_m67_a3_003.xlsx_RoiSetAuto-118.zip Distance px</t>
  </si>
  <si>
    <t>shi_06m_m67_a3_003.xlsx_RoiSetAuto-119.zip Distance px</t>
  </si>
  <si>
    <t>shi_06m_m67_a3_003.xlsx_RoiSetAuto-12.zip Distance px</t>
  </si>
  <si>
    <t>shi_06m_m67_a3_003.xlsx_RoiSetAuto-120.zip Distance px</t>
  </si>
  <si>
    <t>shi_06m_m67_a3_003.xlsx_RoiSetAuto-121.zip Distance px</t>
  </si>
  <si>
    <t>shi_06m_m67_a3_003.xlsx_RoiSetAuto-122.zip Distance px</t>
  </si>
  <si>
    <t>shi_06m_m67_a3_003.xlsx_RoiSetAuto-123.zip Distance px</t>
  </si>
  <si>
    <t>shi_06m_m67_a3_003.xlsx_RoiSetAuto-124.zip Distance px</t>
  </si>
  <si>
    <t>shi_06m_m67_a3_003.xlsx_RoiSetAuto-125.zip Distance px</t>
  </si>
  <si>
    <t>shi_06m_m67_a3_003.xlsx_RoiSetAuto-126.zip Distance px</t>
  </si>
  <si>
    <t>shi_06m_m67_a3_003.xlsx_RoiSetAuto-127.zip Distance px</t>
  </si>
  <si>
    <t>shi_06m_m67_a3_003.xlsx_RoiSetAuto-128.zip Distance px</t>
  </si>
  <si>
    <t>shi_06m_m67_a3_003.xlsx_RoiSetAuto-129.zip Distance px</t>
  </si>
  <si>
    <t>shi_06m_m67_a3_003.xlsx_RoiSetAuto-13.zip Distance px</t>
  </si>
  <si>
    <t>shi_06m_m67_a3_003.xlsx_RoiSetAuto-130.zip Distance px</t>
  </si>
  <si>
    <t>shi_06m_m67_a3_003.xlsx_RoiSetAuto-131.zip Distance px</t>
  </si>
  <si>
    <t>shi_06m_m67_a3_003.xlsx_RoiSetAuto-132.zip Distance px</t>
  </si>
  <si>
    <t>shi_06m_m67_a3_003.xlsx_RoiSetAuto-133.zip Distance px</t>
  </si>
  <si>
    <t>shi_06m_m67_a3_003.xlsx_RoiSetAuto-134.zip Distance px</t>
  </si>
  <si>
    <t>shi_06m_m67_a3_003.xlsx_RoiSetAuto-135.zip Distance px</t>
  </si>
  <si>
    <t>shi_06m_m67_a3_003.xlsx_RoiSetAuto-136.zip Distance px</t>
  </si>
  <si>
    <t>shi_06m_m67_a3_003.xlsx_RoiSetAuto-137.zip Distance px</t>
  </si>
  <si>
    <t>shi_06m_m67_a3_003.xlsx_RoiSetAuto-138.zip Distance px</t>
  </si>
  <si>
    <t>shi_06m_m67_a3_003.xlsx_RoiSetAuto-139.zip Distance px</t>
  </si>
  <si>
    <t>shi_06m_m67_a3_003.xlsx_RoiSetAuto-14.zip Distance px</t>
  </si>
  <si>
    <t>shi_06m_m67_a3_003.xlsx_RoiSetAuto-140.zip Distance px</t>
  </si>
  <si>
    <t>shi_06m_m67_a3_003.xlsx_RoiSetAuto-141.zip Distance px</t>
  </si>
  <si>
    <t>shi_06m_m67_a3_003.xlsx_RoiSetAuto-142.zip Distance px</t>
  </si>
  <si>
    <t>shi_06m_m67_a3_003.xlsx_RoiSetAuto-143.zip Distance px</t>
  </si>
  <si>
    <t>shi_06m_m67_a3_003.xlsx_RoiSetAuto-144.zip Distance px</t>
  </si>
  <si>
    <t>shi_06m_m67_a3_003.xlsx_RoiSetAuto-145.zip Distance px</t>
  </si>
  <si>
    <t>shi_06m_m67_a3_003.xlsx_RoiSetAuto-146.zip Distance px</t>
  </si>
  <si>
    <t>shi_06m_m67_a3_003.xlsx_RoiSetAuto-147.zip Distance px</t>
  </si>
  <si>
    <t>shi_06m_m67_a3_003.xlsx_RoiSetAuto-148.zip Distance px</t>
  </si>
  <si>
    <t>shi_06m_m67_a3_003.xlsx_RoiSetAuto-149.zip Distance px</t>
  </si>
  <si>
    <t>shi_06m_m67_a3_003.xlsx_RoiSetAuto-15.zip Distance px</t>
  </si>
  <si>
    <t>shi_06m_m67_a3_003.xlsx_RoiSetAuto-150.zip Distance px</t>
  </si>
  <si>
    <t>shi_06m_m67_a3_003.xlsx_RoiSetAuto-151.zip Distance px</t>
  </si>
  <si>
    <t>shi_06m_m67_a3_003.xlsx_RoiSetAuto-152.zip Distance px</t>
  </si>
  <si>
    <t>shi_06m_m67_a3_003.xlsx_RoiSetAuto-153.zip Distance px</t>
  </si>
  <si>
    <t>shi_06m_m67_a3_003.xlsx_RoiSetAuto-154.zip Distance px</t>
  </si>
  <si>
    <t>shi_06m_m67_a3_003.xlsx_RoiSetAuto-155.zip Distance px</t>
  </si>
  <si>
    <t>shi_06m_m67_a3_003.xlsx_RoiSetAuto-156.zip Distance px</t>
  </si>
  <si>
    <t>shi_06m_m67_a3_003.xlsx_RoiSetAuto-157.zip Distance px</t>
  </si>
  <si>
    <t>shi_06m_m67_a3_003.xlsx_RoiSetAuto-158.zip Distance px</t>
  </si>
  <si>
    <t>shi_06m_m67_a3_003.xlsx_RoiSetAuto-159.zip Distance px</t>
  </si>
  <si>
    <t>shi_06m_m67_a3_003.xlsx_RoiSetAuto-16.zip Distance px</t>
  </si>
  <si>
    <t>shi_06m_m67_a3_003.xlsx_RoiSetAuto-160.zip Distance px</t>
  </si>
  <si>
    <t>shi_06m_m67_a3_003.xlsx_RoiSetAuto-161.zip Distance px</t>
  </si>
  <si>
    <t>shi_06m_m67_a3_003.xlsx_RoiSetAuto-162.zip Distance px</t>
  </si>
  <si>
    <t>shi_06m_m67_a3_003.xlsx_RoiSetAuto-163.zip Distance px</t>
  </si>
  <si>
    <t>shi_06m_m67_a3_003.xlsx_RoiSetAuto-164.zip Distance px</t>
  </si>
  <si>
    <t>shi_06m_m67_a3_003.xlsx_RoiSetAuto-165.zip Distance px</t>
  </si>
  <si>
    <t>shi_06m_m67_a3_003.xlsx_RoiSetAuto-166.zip Distance px</t>
  </si>
  <si>
    <t>shi_06m_m67_a3_003.xlsx_RoiSetAuto-167.zip Distance px</t>
  </si>
  <si>
    <t>shi_06m_m67_a3_003.xlsx_RoiSetAuto-168.zip Distance px</t>
  </si>
  <si>
    <t>shi_06m_m67_a3_003.xlsx_RoiSetAuto-169.zip Distance px</t>
  </si>
  <si>
    <t>shi_06m_m67_a3_003.xlsx_RoiSetAuto-17.zip Distance px</t>
  </si>
  <si>
    <t>shi_06m_m67_a3_003.xlsx_RoiSetAuto-170.zip Distance px</t>
  </si>
  <si>
    <t>shi_06m_m67_a3_003.xlsx_RoiSetAuto-171.zip Distance px</t>
  </si>
  <si>
    <t>shi_06m_m67_a3_003.xlsx_RoiSetAuto-172.zip Distance px</t>
  </si>
  <si>
    <t>shi_06m_m67_a3_003.xlsx_RoiSetAuto-173.zip Distance px</t>
  </si>
  <si>
    <t>shi_06m_m67_a3_003.xlsx_RoiSetAuto-174.zip Distance px</t>
  </si>
  <si>
    <t>shi_06m_m67_a3_003.xlsx_RoiSetAuto-175.zip Distance px</t>
  </si>
  <si>
    <t>shi_06m_m67_a3_003.xlsx_RoiSetAuto-176.zip Distance px</t>
  </si>
  <si>
    <t>shi_06m_m67_a3_003.xlsx_RoiSetAuto-177.zip Distance px</t>
  </si>
  <si>
    <t>shi_06m_m67_a3_003.xlsx_RoiSetAuto-178.zip Distance px</t>
  </si>
  <si>
    <t>shi_06m_m67_a3_003.xlsx_RoiSetAuto-179.zip Distance px</t>
  </si>
  <si>
    <t>shi_06m_m67_a3_003.xlsx_RoiSetAuto-18.zip Distance px</t>
  </si>
  <si>
    <t>shi_06m_m67_a3_003.xlsx_RoiSetAuto-180.zip Distance px</t>
  </si>
  <si>
    <t>shi_06m_m67_a3_003.xlsx_RoiSetAuto-181.zip Distance px</t>
  </si>
  <si>
    <t>shi_06m_m67_a3_003.xlsx_RoiSetAuto-182.zip Distance px</t>
  </si>
  <si>
    <t>shi_06m_m67_a3_003.xlsx_RoiSetAuto-183.zip Distance px</t>
  </si>
  <si>
    <t>shi_06m_m67_a3_003.xlsx_RoiSetAuto-184.zip Distance px</t>
  </si>
  <si>
    <t>shi_06m_m67_a3_003.xlsx_RoiSetAuto-185.zip Distance px</t>
  </si>
  <si>
    <t>shi_06m_m67_a3_003.xlsx_RoiSetAuto-186.zip Distance px</t>
  </si>
  <si>
    <t>shi_06m_m67_a3_003.xlsx_RoiSetAuto-187.zip Distance px</t>
  </si>
  <si>
    <t>shi_06m_m67_a3_003.xlsx_RoiSetAuto-188.zip Distance px</t>
  </si>
  <si>
    <t>shi_06m_m67_a3_003.xlsx_RoiSetAuto-189.zip Distance px</t>
  </si>
  <si>
    <t>shi_06m_m67_a3_003.xlsx_RoiSetAuto-19.zip Distance px</t>
  </si>
  <si>
    <t>shi_06m_m67_a3_003.xlsx_RoiSetAuto-190.zip Distance px</t>
  </si>
  <si>
    <t>shi_06m_m67_a3_003.xlsx_RoiSetAuto-191.zip Distance px</t>
  </si>
  <si>
    <t>shi_06m_m67_a3_003.xlsx_RoiSetAuto-192.zip Distance px</t>
  </si>
  <si>
    <t>shi_06m_m67_a3_003.xlsx_RoiSetAuto-193.zip Distance px</t>
  </si>
  <si>
    <t>shi_06m_m67_a3_003.xlsx_RoiSetAuto-194.zip Distance px</t>
  </si>
  <si>
    <t>shi_06m_m67_a3_003.xlsx_RoiSetAuto-195.zip Distance px</t>
  </si>
  <si>
    <t>shi_06m_m67_a3_003.xlsx_RoiSetAuto-196.zip Distance px</t>
  </si>
  <si>
    <t>shi_06m_m67_a3_003.xlsx_RoiSetAuto-197.zip Distance px</t>
  </si>
  <si>
    <t>shi_06m_m67_a3_003.xlsx_RoiSetAuto-198.zip Distance px</t>
  </si>
  <si>
    <t>shi_06m_m67_a3_003.xlsx_RoiSetAuto-199.zip Distance px</t>
  </si>
  <si>
    <t>shi_06m_m67_a3_003.xlsx_RoiSetAuto-2.zip Distance px</t>
  </si>
  <si>
    <t>shi_06m_m67_a3_003.xlsx_RoiSetAuto-20.zip Distance px</t>
  </si>
  <si>
    <t>shi_06m_m67_a3_003.xlsx_RoiSetAuto-200.zip Distance px</t>
  </si>
  <si>
    <t>shi_06m_m67_a3_003.xlsx_RoiSetAuto-201.zip Distance px</t>
  </si>
  <si>
    <t>shi_06m_m67_a3_003.xlsx_RoiSetAuto-202.zip Distance px</t>
  </si>
  <si>
    <t>shi_06m_m67_a3_003.xlsx_RoiSetAuto-203.zip Distance px</t>
  </si>
  <si>
    <t>shi_06m_m67_a3_003.xlsx_RoiSetAuto-204.zip Distance px</t>
  </si>
  <si>
    <t>shi_06m_m67_a3_003.xlsx_RoiSetAuto-205.zip Distance px</t>
  </si>
  <si>
    <t>shi_06m_m67_a3_003.xlsx_RoiSetAuto-206.zip Distance px</t>
  </si>
  <si>
    <t>shi_06m_m67_a3_003.xlsx_RoiSetAuto-207.zip Distance px</t>
  </si>
  <si>
    <t>shi_06m_m67_a3_003.xlsx_RoiSetAuto-208.zip Distance px</t>
  </si>
  <si>
    <t>shi_06m_m67_a3_003.xlsx_RoiSetAuto-209.zip Distance px</t>
  </si>
  <si>
    <t>shi_06m_m67_a3_003.xlsx_RoiSetAuto-21.zip Distance px</t>
  </si>
  <si>
    <t>shi_06m_m67_a3_003.xlsx_RoiSetAuto-210.zip Distance px</t>
  </si>
  <si>
    <t>shi_06m_m67_a3_003.xlsx_RoiSetAuto-211.zip Distance px</t>
  </si>
  <si>
    <t>shi_06m_m67_a3_003.xlsx_RoiSetAuto-212.zip Distance px</t>
  </si>
  <si>
    <t>shi_06m_m67_a3_003.xlsx_RoiSetAuto-213.zip Distance px</t>
  </si>
  <si>
    <t>shi_06m_m67_a3_003.xlsx_RoiSetAuto-214.zip Distance px</t>
  </si>
  <si>
    <t>shi_06m_m67_a3_003.xlsx_RoiSetAuto-215.zip Distance px</t>
  </si>
  <si>
    <t>shi_06m_m67_a3_003.xlsx_RoiSetAuto-216.zip Distance px</t>
  </si>
  <si>
    <t>shi_06m_m67_a3_003.xlsx_RoiSetAuto-217.zip Distance px</t>
  </si>
  <si>
    <t>shi_06m_m67_a3_003.xlsx_RoiSetAuto-218.zip Distance px</t>
  </si>
  <si>
    <t>shi_06m_m67_a3_003.xlsx_RoiSetAuto-219.zip Distance px</t>
  </si>
  <si>
    <t>shi_06m_m67_a3_003.xlsx_RoiSetAuto-22.zip Distance px</t>
  </si>
  <si>
    <t>shi_06m_m67_a3_003.xlsx_RoiSetAuto-220.zip Distance px</t>
  </si>
  <si>
    <t>shi_06m_m67_a3_003.xlsx_RoiSetAuto-221.zip Distance px</t>
  </si>
  <si>
    <t>shi_06m_m67_a3_003.xlsx_RoiSetAuto-222.zip Distance px</t>
  </si>
  <si>
    <t>shi_06m_m67_a3_003.xlsx_RoiSetAuto-223.zip Distance px</t>
  </si>
  <si>
    <t>shi_06m_m67_a3_003.xlsx_RoiSetAuto-224.zip Distance px</t>
  </si>
  <si>
    <t>shi_06m_m67_a3_003.xlsx_RoiSetAuto-225.zip Distance px</t>
  </si>
  <si>
    <t>shi_06m_m67_a3_003.xlsx_RoiSetAuto-226.zip Distance px</t>
  </si>
  <si>
    <t>shi_06m_m67_a3_003.xlsx_RoiSetAuto-227.zip Distance px</t>
  </si>
  <si>
    <t>shi_06m_m67_a3_003.xlsx_RoiSetAuto-228.zip Distance px</t>
  </si>
  <si>
    <t>shi_06m_m67_a3_003.xlsx_RoiSetAuto-229.zip Distance px</t>
  </si>
  <si>
    <t>shi_06m_m67_a3_003.xlsx_RoiSetAuto-23.zip Distance px</t>
  </si>
  <si>
    <t>shi_06m_m67_a3_003.xlsx_RoiSetAuto-230.zip Distance px</t>
  </si>
  <si>
    <t>shi_06m_m67_a3_003.xlsx_RoiSetAuto-231.zip Distance px</t>
  </si>
  <si>
    <t>shi_06m_m67_a3_003.xlsx_RoiSetAuto-232.zip Distance px</t>
  </si>
  <si>
    <t>shi_06m_m67_a3_003.xlsx_RoiSetAuto-233.zip Distance px</t>
  </si>
  <si>
    <t>shi_06m_m67_a3_003.xlsx_RoiSetAuto-234.zip Distance px</t>
  </si>
  <si>
    <t>shi_06m_m67_a3_003.xlsx_RoiSetAuto-235.zip Distance px</t>
  </si>
  <si>
    <t>shi_06m_m67_a3_003.xlsx_RoiSetAuto-236.zip Distance px</t>
  </si>
  <si>
    <t>shi_06m_m67_a3_003.xlsx_RoiSetAuto-237.zip Distance px</t>
  </si>
  <si>
    <t>shi_06m_m67_a3_003.xlsx_RoiSetAuto-238.zip Distance px</t>
  </si>
  <si>
    <t>shi_06m_m67_a3_003.xlsx_RoiSetAuto-239.zip Distance px</t>
  </si>
  <si>
    <t>shi_06m_m67_a3_003.xlsx_RoiSetAuto-24.zip Distance px</t>
  </si>
  <si>
    <t>shi_06m_m67_a3_003.xlsx_RoiSetAuto-240.zip Distance px</t>
  </si>
  <si>
    <t>shi_06m_m67_a3_003.xlsx_RoiSetAuto-241.zip Distance px</t>
  </si>
  <si>
    <t>shi_06m_m67_a3_003.xlsx_RoiSetAuto-242.zip Distance px</t>
  </si>
  <si>
    <t>shi_06m_m67_a3_003.xlsx_RoiSetAuto-25.zip Distance px</t>
  </si>
  <si>
    <t>shi_06m_m67_a3_003.xlsx_RoiSetAuto-26.zip Distance px</t>
  </si>
  <si>
    <t>shi_06m_m67_a3_003.xlsx_RoiSetAuto-27.zip Distance px</t>
  </si>
  <si>
    <t>shi_06m_m67_a3_003.xlsx_RoiSetAuto-28.zip Distance px</t>
  </si>
  <si>
    <t>shi_06m_m67_a3_003.xlsx_RoiSetAuto-29.zip Distance px</t>
  </si>
  <si>
    <t>shi_06m_m67_a3_003.xlsx_RoiSetAuto-3.zip Distance px</t>
  </si>
  <si>
    <t>shi_06m_m67_a3_003.xlsx_RoiSetAuto-30.zip Distance px</t>
  </si>
  <si>
    <t>shi_06m_m67_a3_003.xlsx_RoiSetAuto-31.zip Distance px</t>
  </si>
  <si>
    <t>shi_06m_m67_a3_003.xlsx_RoiSetAuto-32.zip Distance px</t>
  </si>
  <si>
    <t>shi_06m_m67_a3_003.xlsx_RoiSetAuto-33.zip Distance px</t>
  </si>
  <si>
    <t>shi_06m_m67_a3_003.xlsx_RoiSetAuto-34.zip Distance px</t>
  </si>
  <si>
    <t>shi_06m_m67_a3_003.xlsx_RoiSetAuto-35.zip Distance px</t>
  </si>
  <si>
    <t>shi_06m_m67_a3_003.xlsx_RoiSetAuto-36.zip Distance px</t>
  </si>
  <si>
    <t>shi_06m_m67_a3_003.xlsx_RoiSetAuto-37.zip Distance px</t>
  </si>
  <si>
    <t>shi_06m_m67_a3_003.xlsx_RoiSetAuto-38.zip Distance px</t>
  </si>
  <si>
    <t>shi_06m_m67_a3_003.xlsx_RoiSetAuto-39.zip Distance px</t>
  </si>
  <si>
    <t>shi_06m_m67_a3_003.xlsx_RoiSetAuto-4.zip Distance px</t>
  </si>
  <si>
    <t>shi_06m_m67_a3_003.xlsx_RoiSetAuto-40.zip Distance px</t>
  </si>
  <si>
    <t>shi_06m_m67_a3_003.xlsx_RoiSetAuto-41.zip Distance px</t>
  </si>
  <si>
    <t>shi_06m_m67_a3_003.xlsx_RoiSetAuto-42.zip Distance px</t>
  </si>
  <si>
    <t>shi_06m_m67_a3_003.xlsx_RoiSetAuto-43.zip Distance px</t>
  </si>
  <si>
    <t>shi_06m_m67_a3_003.xlsx_RoiSetAuto-44.zip Distance px</t>
  </si>
  <si>
    <t>shi_06m_m67_a3_003.xlsx_RoiSetAuto-45.zip Distance px</t>
  </si>
  <si>
    <t>shi_06m_m67_a3_003.xlsx_RoiSetAuto-46.zip Distance px</t>
  </si>
  <si>
    <t>shi_06m_m67_a3_003.xlsx_RoiSetAuto-47.zip Distance px</t>
  </si>
  <si>
    <t>shi_06m_m67_a3_003.xlsx_RoiSetAuto-48.zip Distance px</t>
  </si>
  <si>
    <t>shi_06m_m67_a3_003.xlsx_RoiSetAuto-49.zip Distance px</t>
  </si>
  <si>
    <t>shi_06m_m67_a3_003.xlsx_RoiSetAuto-5.zip Distance px</t>
  </si>
  <si>
    <t>shi_06m_m67_a3_003.xlsx_RoiSetAuto-50.zip Distance px</t>
  </si>
  <si>
    <t>shi_06m_m67_a3_003.xlsx_RoiSetAuto-51.zip Distance px</t>
  </si>
  <si>
    <t>shi_06m_m67_a3_003.xlsx_RoiSetAuto-52.zip Distance px</t>
  </si>
  <si>
    <t>shi_06m_m67_a3_003.xlsx_RoiSetAuto-53.zip Distance px</t>
  </si>
  <si>
    <t>shi_06m_m67_a3_003.xlsx_RoiSetAuto-54.zip Distance px</t>
  </si>
  <si>
    <t>shi_06m_m67_a3_003.xlsx_RoiSetAuto-55.zip Distance px</t>
  </si>
  <si>
    <t>shi_06m_m67_a3_003.xlsx_RoiSetAuto-56.zip Distance px</t>
  </si>
  <si>
    <t>shi_06m_m67_a3_003.xlsx_RoiSetAuto-57.zip Distance px</t>
  </si>
  <si>
    <t>shi_06m_m67_a3_003.xlsx_RoiSetAuto-58.zip Distance px</t>
  </si>
  <si>
    <t>shi_06m_m67_a3_003.xlsx_RoiSetAuto-59.zip Distance px</t>
  </si>
  <si>
    <t>shi_06m_m67_a3_003.xlsx_RoiSetAuto-6.zip Distance px</t>
  </si>
  <si>
    <t>shi_06m_m67_a3_003.xlsx_RoiSetAuto-60.zip Distance px</t>
  </si>
  <si>
    <t>shi_06m_m67_a3_003.xlsx_RoiSetAuto-61.zip Distance px</t>
  </si>
  <si>
    <t>shi_06m_m67_a3_003.xlsx_RoiSetAuto-62.zip Distance px</t>
  </si>
  <si>
    <t>shi_06m_m67_a3_003.xlsx_RoiSetAuto-63.zip Distance px</t>
  </si>
  <si>
    <t>shi_06m_m67_a3_003.xlsx_RoiSetAuto-64.zip Distance px</t>
  </si>
  <si>
    <t>shi_06m_m67_a3_003.xlsx_RoiSetAuto-65.zip Distance px</t>
  </si>
  <si>
    <t>shi_06m_m67_a3_003.xlsx_RoiSetAuto-66.zip Distance px</t>
  </si>
  <si>
    <t>shi_06m_m67_a3_003.xlsx_RoiSetAuto-67.zip Distance px</t>
  </si>
  <si>
    <t>shi_06m_m67_a3_003.xlsx_RoiSetAuto-68.zip Distance px</t>
  </si>
  <si>
    <t>shi_06m_m67_a3_003.xlsx_RoiSetAuto-69.zip Distance px</t>
  </si>
  <si>
    <t>shi_06m_m67_a3_003.xlsx_RoiSetAuto-7.zip Distance px</t>
  </si>
  <si>
    <t>shi_06m_m67_a3_003.xlsx_RoiSetAuto-70.zip Distance px</t>
  </si>
  <si>
    <t>shi_06m_m67_a3_003.xlsx_RoiSetAuto-71.zip Distance px</t>
  </si>
  <si>
    <t>shi_06m_m67_a3_003.xlsx_RoiSetAuto-72.zip Distance px</t>
  </si>
  <si>
    <t>shi_06m_m67_a3_003.xlsx_RoiSetAuto-73.zip Distance px</t>
  </si>
  <si>
    <t>shi_06m_m67_a3_003.xlsx_RoiSetAuto-74.zip Distance px</t>
  </si>
  <si>
    <t>shi_06m_m67_a3_003.xlsx_RoiSetAuto-75.zip Distance px</t>
  </si>
  <si>
    <t>shi_06m_m67_a3_003.xlsx_RoiSetAuto-76.zip Distance px</t>
  </si>
  <si>
    <t>shi_06m_m67_a3_003.xlsx_RoiSetAuto-77.zip Distance px</t>
  </si>
  <si>
    <t>shi_06m_m67_a3_003.xlsx_RoiSetAuto-78.zip Distance px</t>
  </si>
  <si>
    <t>shi_06m_m67_a3_003.xlsx_RoiSetAuto-79.zip Distance px</t>
  </si>
  <si>
    <t>shi_06m_m67_a3_003.xlsx_RoiSetAuto-8.zip Distance px</t>
  </si>
  <si>
    <t>shi_06m_m67_a3_003.xlsx_RoiSetAuto-80.zip Distance px</t>
  </si>
  <si>
    <t>shi_06m_m67_a3_003.xlsx_RoiSetAuto-81.zip Distance px</t>
  </si>
  <si>
    <t>shi_06m_m67_a3_003.xlsx_RoiSetAuto-82.zip Distance px</t>
  </si>
  <si>
    <t>shi_06m_m67_a3_003.xlsx_RoiSetAuto-83.zip Distance px</t>
  </si>
  <si>
    <t>shi_06m_m67_a3_003.xlsx_RoiSetAuto-84.zip Distance px</t>
  </si>
  <si>
    <t>shi_06m_m67_a3_003.xlsx_RoiSetAuto-85.zip Distance px</t>
  </si>
  <si>
    <t>shi_06m_m67_a3_003.xlsx_RoiSetAuto-86.zip Distance px</t>
  </si>
  <si>
    <t>shi_06m_m67_a3_003.xlsx_RoiSetAuto-87.zip Distance px</t>
  </si>
  <si>
    <t>shi_06m_m67_a3_003.xlsx_RoiSetAuto-88.zip Distance px</t>
  </si>
  <si>
    <t>shi_06m_m67_a3_003.xlsx_RoiSetAuto-89.zip Distance px</t>
  </si>
  <si>
    <t>shi_06m_m67_a3_003.xlsx_RoiSetAuto-9.zip Distance px</t>
  </si>
  <si>
    <t>shi_06m_m67_a3_003.xlsx_RoiSetAuto-90.zip Distance px</t>
  </si>
  <si>
    <t>shi_06m_m67_a3_003.xlsx_RoiSetAuto-91.zip Distance px</t>
  </si>
  <si>
    <t>shi_06m_m67_a3_003.xlsx_RoiSetAuto-92.zip Distance px</t>
  </si>
  <si>
    <t>shi_06m_m67_a3_003.xlsx_RoiSetAuto-93.zip Distance px</t>
  </si>
  <si>
    <t>shi_06m_m67_a3_003.xlsx_RoiSetAuto-94.zip Distance px</t>
  </si>
  <si>
    <t>shi_06m_m67_a3_003.xlsx_RoiSetAuto-95.zip Distance px</t>
  </si>
  <si>
    <t>shi_06m_m67_a3_003.xlsx_RoiSetAuto-96.zip Distance px</t>
  </si>
  <si>
    <t>shi_06m_m67_a3_003.xlsx_RoiSetAuto-97.zip Distance px</t>
  </si>
  <si>
    <t>shi_06m_m67_a3_003.xlsx_RoiSetAuto-98.zip Distance px</t>
  </si>
  <si>
    <t>shi_06m_m67_a3_003.xlsx_RoiSetAuto-99.zip Distance px</t>
  </si>
  <si>
    <t>shi_07m_m67_a3_001.xlsx_RoiSetAuto-1.zip Distance px</t>
  </si>
  <si>
    <t>shi_07m_m67_a3_001.xlsx_RoiSetAuto-10.zip Distance px</t>
  </si>
  <si>
    <t>shi_07m_m67_a3_001.xlsx_RoiSetAuto-100.zip Distance px</t>
  </si>
  <si>
    <t>shi_07m_m67_a3_001.xlsx_RoiSetAuto-101.zip Distance px</t>
  </si>
  <si>
    <t>shi_07m_m67_a3_001.xlsx_RoiSetAuto-102.zip Distance px</t>
  </si>
  <si>
    <t>shi_07m_m67_a3_001.xlsx_RoiSetAuto-103.zip Distance px</t>
  </si>
  <si>
    <t>shi_07m_m67_a3_001.xlsx_RoiSetAuto-104.zip Distance px</t>
  </si>
  <si>
    <t>shi_07m_m67_a3_001.xlsx_RoiSetAuto-105.zip Distance px</t>
  </si>
  <si>
    <t>shi_07m_m67_a3_001.xlsx_RoiSetAuto-106.zip Distance px</t>
  </si>
  <si>
    <t>shi_07m_m67_a3_001.xlsx_RoiSetAuto-107.zip Distance px</t>
  </si>
  <si>
    <t>shi_07m_m67_a3_001.xlsx_RoiSetAuto-108.zip Distance px</t>
  </si>
  <si>
    <t>shi_07m_m67_a3_001.xlsx_RoiSetAuto-109.zip Distance px</t>
  </si>
  <si>
    <t>shi_07m_m67_a3_001.xlsx_RoiSetAuto-110.zip Distance px</t>
  </si>
  <si>
    <t>shi_07m_m67_a3_001.xlsx_RoiSetAuto-111.zip Distance px</t>
  </si>
  <si>
    <t>shi_07m_m67_a3_001.xlsx_RoiSetAuto-112.zip Distance px</t>
  </si>
  <si>
    <t>shi_07m_m67_a3_001.xlsx_RoiSetAuto-113.zip Distance px</t>
  </si>
  <si>
    <t>shi_07m_m67_a3_001.xlsx_RoiSetAuto-114.zip Distance px</t>
  </si>
  <si>
    <t>shi_07m_m67_a3_001.xlsx_RoiSetAuto-115.zip Distance px</t>
  </si>
  <si>
    <t>shi_07m_m67_a3_001.xlsx_RoiSetAuto-116.zip Distance px</t>
  </si>
  <si>
    <t>shi_07m_m67_a3_001.xlsx_RoiSetAuto-117.zip Distance px</t>
  </si>
  <si>
    <t>shi_07m_m67_a3_001.xlsx_RoiSetAuto-118.zip Distance px</t>
  </si>
  <si>
    <t>shi_07m_m67_a3_001.xlsx_RoiSetAuto-119.zip Distance px</t>
  </si>
  <si>
    <t>shi_07m_m67_a3_001.xlsx_RoiSetAuto-12.zip Distance px</t>
  </si>
  <si>
    <t>shi_07m_m67_a3_001.xlsx_RoiSetAuto-120.zip Distance px</t>
  </si>
  <si>
    <t>shi_07m_m67_a3_001.xlsx_RoiSetAuto-121.zip Distance px</t>
  </si>
  <si>
    <t>shi_07m_m67_a3_001.xlsx_RoiSetAuto-122.zip Distance px</t>
  </si>
  <si>
    <t>shi_07m_m67_a3_001.xlsx_RoiSetAuto-123.zip Distance px</t>
  </si>
  <si>
    <t>shi_07m_m67_a3_001.xlsx_RoiSetAuto-124.zip Distance px</t>
  </si>
  <si>
    <t>shi_07m_m67_a3_001.xlsx_RoiSetAuto-125.zip Distance px</t>
  </si>
  <si>
    <t>shi_07m_m67_a3_001.xlsx_RoiSetAuto-126.zip Distance px</t>
  </si>
  <si>
    <t>shi_07m_m67_a3_001.xlsx_RoiSetAuto-127.zip Distance px</t>
  </si>
  <si>
    <t>shi_07m_m67_a3_001.xlsx_RoiSetAuto-128.zip Distance px</t>
  </si>
  <si>
    <t>shi_07m_m67_a3_001.xlsx_RoiSetAuto-129.zip Distance px</t>
  </si>
  <si>
    <t>shi_07m_m67_a3_001.xlsx_RoiSetAuto-13.zip Distance px</t>
  </si>
  <si>
    <t>shi_07m_m67_a3_001.xlsx_RoiSetAuto-14.zip Distance px</t>
  </si>
  <si>
    <t>shi_07m_m67_a3_001.xlsx_RoiSetAuto-15.zip Distance px</t>
  </si>
  <si>
    <t>shi_07m_m67_a3_001.xlsx_RoiSetAuto-17.zip Distance px</t>
  </si>
  <si>
    <t>shi_07m_m67_a3_001.xlsx_RoiSetAuto-18.zip Distance px</t>
  </si>
  <si>
    <t>shi_07m_m67_a3_001.xlsx_RoiSetAuto-19.zip Distance px</t>
  </si>
  <si>
    <t>shi_07m_m67_a3_001.xlsx_RoiSetAuto-2.zip Distance px</t>
  </si>
  <si>
    <t>shi_07m_m67_a3_001.xlsx_RoiSetAuto-20.zip Distance px</t>
  </si>
  <si>
    <t>shi_07m_m67_a3_001.xlsx_RoiSetAuto-21.zip Distance px</t>
  </si>
  <si>
    <t>shi_07m_m67_a3_001.xlsx_RoiSetAuto-22.zip Distance px</t>
  </si>
  <si>
    <t>shi_07m_m67_a3_001.xlsx_RoiSetAuto-24.zip Distance px</t>
  </si>
  <si>
    <t>shi_07m_m67_a3_001.xlsx_RoiSetAuto-25.zip Distance px</t>
  </si>
  <si>
    <t>shi_07m_m67_a3_001.xlsx_RoiSetAuto-26.zip Distance px</t>
  </si>
  <si>
    <t>shi_07m_m67_a3_001.xlsx_RoiSetAuto-27.zip Distance px</t>
  </si>
  <si>
    <t>shi_07m_m67_a3_001.xlsx_RoiSetAuto-28.zip Distance px</t>
  </si>
  <si>
    <t>shi_07m_m67_a3_001.xlsx_RoiSetAuto-3.zip Distance px</t>
  </si>
  <si>
    <t>shi_07m_m67_a3_001.xlsx_RoiSetAuto-30.zip Distance px</t>
  </si>
  <si>
    <t>shi_07m_m67_a3_001.xlsx_RoiSetAuto-31.zip Distance px</t>
  </si>
  <si>
    <t>shi_07m_m67_a3_001.xlsx_RoiSetAuto-32.zip Distance px</t>
  </si>
  <si>
    <t>shi_07m_m67_a3_001.xlsx_RoiSetAuto-33.zip Distance px</t>
  </si>
  <si>
    <t>shi_07m_m67_a3_001.xlsx_RoiSetAuto-34.zip Distance px</t>
  </si>
  <si>
    <t>shi_07m_m67_a3_001.xlsx_RoiSetAuto-35.zip Distance px</t>
  </si>
  <si>
    <t>shi_07m_m67_a3_001.xlsx_RoiSetAuto-36.zip Distance px</t>
  </si>
  <si>
    <t>shi_07m_m67_a3_001.xlsx_RoiSetAuto-38.zip Distance px</t>
  </si>
  <si>
    <t>shi_07m_m67_a3_001.xlsx_RoiSetAuto-4.zip Distance px</t>
  </si>
  <si>
    <t>shi_07m_m67_a3_001.xlsx_RoiSetAuto-40.zip Distance px</t>
  </si>
  <si>
    <t>shi_07m_m67_a3_001.xlsx_RoiSetAuto-41.zip Distance px</t>
  </si>
  <si>
    <t>shi_07m_m67_a3_001.xlsx_RoiSetAuto-42.zip Distance px</t>
  </si>
  <si>
    <t>shi_07m_m67_a3_001.xlsx_RoiSetAuto-43.zip Distance px</t>
  </si>
  <si>
    <t>shi_07m_m67_a3_001.xlsx_RoiSetAuto-44.zip Distance px</t>
  </si>
  <si>
    <t>shi_07m_m67_a3_001.xlsx_RoiSetAuto-46.zip Distance px</t>
  </si>
  <si>
    <t>shi_07m_m67_a3_001.xlsx_RoiSetAuto-47.zip Distance px</t>
  </si>
  <si>
    <t>shi_07m_m67_a3_001.xlsx_RoiSetAuto-48.zip Distance px</t>
  </si>
  <si>
    <t>shi_07m_m67_a3_001.xlsx_RoiSetAuto-49.zip Distance px</t>
  </si>
  <si>
    <t>shi_07m_m67_a3_001.xlsx_RoiSetAuto-5.zip Distance px</t>
  </si>
  <si>
    <t>shi_07m_m67_a3_001.xlsx_RoiSetAuto-50.zip Distance px</t>
  </si>
  <si>
    <t>shi_07m_m67_a3_001.xlsx_RoiSetAuto-51.zip Distance px</t>
  </si>
  <si>
    <t>shi_07m_m67_a3_001.xlsx_RoiSetAuto-52.zip Distance px</t>
  </si>
  <si>
    <t>shi_07m_m67_a3_001.xlsx_RoiSetAuto-53.zip Distance px</t>
  </si>
  <si>
    <t>shi_07m_m67_a3_001.xlsx_RoiSetAuto-54.zip Distance px</t>
  </si>
  <si>
    <t>shi_07m_m67_a3_001.xlsx_RoiSetAuto-55.zip Distance px</t>
  </si>
  <si>
    <t>shi_07m_m67_a3_001.xlsx_RoiSetAuto-56.zip Distance px</t>
  </si>
  <si>
    <t>shi_07m_m67_a3_001.xlsx_RoiSetAuto-57.zip Distance px</t>
  </si>
  <si>
    <t>shi_07m_m67_a3_001.xlsx_RoiSetAuto-58.zip Distance px</t>
  </si>
  <si>
    <t>shi_07m_m67_a3_001.xlsx_RoiSetAuto-59.zip Distance px</t>
  </si>
  <si>
    <t>shi_07m_m67_a3_001.xlsx_RoiSetAuto-6.zip Distance px</t>
  </si>
  <si>
    <t>shi_07m_m67_a3_001.xlsx_RoiSetAuto-60.zip Distance px</t>
  </si>
  <si>
    <t>shi_07m_m67_a3_001.xlsx_RoiSetAuto-62.zip Distance px</t>
  </si>
  <si>
    <t>shi_07m_m67_a3_001.xlsx_RoiSetAuto-63.zip Distance px</t>
  </si>
  <si>
    <t>shi_07m_m67_a3_001.xlsx_RoiSetAuto-65.zip Distance px</t>
  </si>
  <si>
    <t>shi_07m_m67_a3_001.xlsx_RoiSetAuto-66.zip Distance px</t>
  </si>
  <si>
    <t>shi_07m_m67_a3_001.xlsx_RoiSetAuto-67.zip Distance px</t>
  </si>
  <si>
    <t>shi_07m_m67_a3_001.xlsx_RoiSetAuto-68.zip Distance px</t>
  </si>
  <si>
    <t>shi_07m_m67_a3_001.xlsx_RoiSetAuto-69.zip Distance px</t>
  </si>
  <si>
    <t>shi_07m_m67_a3_001.xlsx_RoiSetAuto-7.zip Distance px</t>
  </si>
  <si>
    <t>shi_07m_m67_a3_001.xlsx_RoiSetAuto-70.zip Distance px</t>
  </si>
  <si>
    <t>shi_07m_m67_a3_001.xlsx_RoiSetAuto-71.zip Distance px</t>
  </si>
  <si>
    <t>shi_07m_m67_a3_001.xlsx_RoiSetAuto-72.zip Distance px</t>
  </si>
  <si>
    <t>shi_07m_m67_a3_001.xlsx_RoiSetAuto-73.zip Distance px</t>
  </si>
  <si>
    <t>shi_07m_m67_a3_001.xlsx_RoiSetAuto-74.zip Distance px</t>
  </si>
  <si>
    <t>shi_07m_m67_a3_001.xlsx_RoiSetAuto-75.zip Distance px</t>
  </si>
  <si>
    <t>shi_07m_m67_a3_001.xlsx_RoiSetAuto-76.zip Distance px</t>
  </si>
  <si>
    <t>shi_07m_m67_a3_001.xlsx_RoiSetAuto-77.zip Distance px</t>
  </si>
  <si>
    <t>shi_07m_m67_a3_001.xlsx_RoiSetAuto-78.zip Distance px</t>
  </si>
  <si>
    <t>shi_07m_m67_a3_001.xlsx_RoiSetAuto-79.zip Distance px</t>
  </si>
  <si>
    <t>shi_07m_m67_a3_001.xlsx_RoiSetAuto-8.zip Distance px</t>
  </si>
  <si>
    <t>shi_07m_m67_a3_001.xlsx_RoiSetAuto-80.zip Distance px</t>
  </si>
  <si>
    <t>shi_07m_m67_a3_001.xlsx_RoiSetAuto-81.zip Distance px</t>
  </si>
  <si>
    <t>shi_07m_m67_a3_001.xlsx_RoiSetAuto-82.zip Distance px</t>
  </si>
  <si>
    <t>shi_07m_m67_a3_001.xlsx_RoiSetAuto-83.zip Distance px</t>
  </si>
  <si>
    <t>shi_07m_m67_a3_001.xlsx_RoiSetAuto-84.zip Distance px</t>
  </si>
  <si>
    <t>shi_07m_m67_a3_001.xlsx_RoiSetAuto-85.zip Distance px</t>
  </si>
  <si>
    <t>shi_07m_m67_a3_001.xlsx_RoiSetAuto-86.zip Distance px</t>
  </si>
  <si>
    <t>shi_07m_m67_a3_001.xlsx_RoiSetAuto-87.zip Distance px</t>
  </si>
  <si>
    <t>shi_07m_m67_a3_001.xlsx_RoiSetAuto-88.zip Distance px</t>
  </si>
  <si>
    <t>shi_07m_m67_a3_001.xlsx_RoiSetAuto-89.zip Distance px</t>
  </si>
  <si>
    <t>shi_07m_m67_a3_001.xlsx_RoiSetAuto-9.zip Distance px</t>
  </si>
  <si>
    <t>shi_07m_m67_a3_001.xlsx_RoiSetAuto-90.zip Distance px</t>
  </si>
  <si>
    <t>shi_07m_m67_a3_001.xlsx_RoiSetAuto-91.zip Distance px</t>
  </si>
  <si>
    <t>shi_07m_m67_a3_001.xlsx_RoiSetAuto-92.zip Distance px</t>
  </si>
  <si>
    <t>shi_07m_m67_a3_001.xlsx_RoiSetAuto-93.zip Distance px</t>
  </si>
  <si>
    <t>shi_07m_m67_a3_001.xlsx_RoiSetAuto-94.zip Distance px</t>
  </si>
  <si>
    <t>shi_07m_m67_a3_001.xlsx_RoiSetAuto-95.zip Distance px</t>
  </si>
  <si>
    <t>shi_07m_m67_a3_001.xlsx_RoiSetAuto-96.zip Distance px</t>
  </si>
  <si>
    <t>shi_07m_m67_a3_001.xlsx_RoiSetAuto-97.zip Distance px</t>
  </si>
  <si>
    <t>shi_07m_m67_a3_001.xlsx_RoiSetAuto-98.zip Distance px</t>
  </si>
  <si>
    <t>shi_07m_m67_a3_001.xlsx_RoiSetAuto-99.zip Distance px</t>
  </si>
  <si>
    <t>shi_07m_m67_a3_002.xlsx_RoiSetAuto-1.zip Distance px</t>
  </si>
  <si>
    <t>shi_07m_m67_a3_002.xlsx_RoiSetAuto-10.zip Distance px</t>
  </si>
  <si>
    <t>shi_07m_m67_a3_002.xlsx_RoiSetAuto-11.zip Distance px</t>
  </si>
  <si>
    <t>shi_07m_m67_a3_002.xlsx_RoiSetAuto-12.zip Distance px</t>
  </si>
  <si>
    <t>shi_07m_m67_a3_002.xlsx_RoiSetAuto-13.zip Distance px</t>
  </si>
  <si>
    <t>shi_07m_m67_a3_002.xlsx_RoiSetAuto-14.zip Distance px</t>
  </si>
  <si>
    <t>shi_07m_m67_a3_002.xlsx_RoiSetAuto-15.zip Distance px</t>
  </si>
  <si>
    <t>shi_07m_m67_a3_002.xlsx_RoiSetAuto-16.zip Distance px</t>
  </si>
  <si>
    <t>shi_07m_m67_a3_002.xlsx_RoiSetAuto-17.zip Distance px</t>
  </si>
  <si>
    <t>shi_07m_m67_a3_002.xlsx_RoiSetAuto-18.zip Distance px</t>
  </si>
  <si>
    <t>shi_07m_m67_a3_002.xlsx_RoiSetAuto-19.zip Distance px</t>
  </si>
  <si>
    <t>shi_07m_m67_a3_002.xlsx_RoiSetAuto-2.zip Distance px</t>
  </si>
  <si>
    <t>shi_07m_m67_a3_002.xlsx_RoiSetAuto-20.zip Distance px</t>
  </si>
  <si>
    <t>shi_07m_m67_a3_002.xlsx_RoiSetAuto-21.zip Distance px</t>
  </si>
  <si>
    <t>shi_07m_m67_a3_002.xlsx_RoiSetAuto-22.zip Distance px</t>
  </si>
  <si>
    <t>shi_07m_m67_a3_002.xlsx_RoiSetAuto-23.zip Distance px</t>
  </si>
  <si>
    <t>shi_07m_m67_a3_002.xlsx_RoiSetAuto-24.zip Distance px</t>
  </si>
  <si>
    <t>shi_07m_m67_a3_002.xlsx_RoiSetAuto-25.zip Distance px</t>
  </si>
  <si>
    <t>shi_07m_m67_a3_002.xlsx_RoiSetAuto-26.zip Distance px</t>
  </si>
  <si>
    <t>shi_07m_m67_a3_002.xlsx_RoiSetAuto-27.zip Distance px</t>
  </si>
  <si>
    <t>shi_07m_m67_a3_002.xlsx_RoiSetAuto-28.zip Distance px</t>
  </si>
  <si>
    <t>shi_07m_m67_a3_002.xlsx_RoiSetAuto-29.zip Distance px</t>
  </si>
  <si>
    <t>shi_07m_m67_a3_002.xlsx_RoiSetAuto-3.zip Distance px</t>
  </si>
  <si>
    <t>shi_07m_m67_a3_002.xlsx_RoiSetAuto-30.zip Distance px</t>
  </si>
  <si>
    <t>shi_07m_m67_a3_002.xlsx_RoiSetAuto-31.zip Distance px</t>
  </si>
  <si>
    <t>shi_07m_m67_a3_002.xlsx_RoiSetAuto-32.zip Distance px</t>
  </si>
  <si>
    <t>shi_07m_m67_a3_002.xlsx_RoiSetAuto-33.zip Distance px</t>
  </si>
  <si>
    <t>shi_07m_m67_a3_002.xlsx_RoiSetAuto-34.zip Distance px</t>
  </si>
  <si>
    <t>shi_07m_m67_a3_002.xlsx_RoiSetAuto-35.zip Distance px</t>
  </si>
  <si>
    <t>shi_07m_m67_a3_002.xlsx_RoiSetAuto-36.zip Distance px</t>
  </si>
  <si>
    <t>shi_07m_m67_a3_002.xlsx_RoiSetAuto-37.zip Distance px</t>
  </si>
  <si>
    <t>shi_07m_m67_a3_002.xlsx_RoiSetAuto-38.zip Distance px</t>
  </si>
  <si>
    <t>shi_07m_m67_a3_002.xlsx_RoiSetAuto-39.zip Distance px</t>
  </si>
  <si>
    <t>shi_07m_m67_a3_002.xlsx_RoiSetAuto-4.zip Distance px</t>
  </si>
  <si>
    <t>shi_07m_m67_a3_002.xlsx_RoiSetAuto-40.zip Distance px</t>
  </si>
  <si>
    <t>shi_07m_m67_a3_002.xlsx_RoiSetAuto-41.zip Distance px</t>
  </si>
  <si>
    <t>shi_07m_m67_a3_002.xlsx_RoiSetAuto-42.zip Distance px</t>
  </si>
  <si>
    <t>shi_07m_m67_a3_002.xlsx_RoiSetAuto-43.zip Distance px</t>
  </si>
  <si>
    <t>shi_07m_m67_a3_002.xlsx_RoiSetAuto-44.zip Distance px</t>
  </si>
  <si>
    <t>shi_07m_m67_a3_002.xlsx_RoiSetAuto-45.zip Distance px</t>
  </si>
  <si>
    <t>shi_07m_m67_a3_002.xlsx_RoiSetAuto-46.zip Distance px</t>
  </si>
  <si>
    <t>shi_07m_m67_a3_002.xlsx_RoiSetAuto-47.zip Distance px</t>
  </si>
  <si>
    <t>shi_07m_m67_a3_002.xlsx_RoiSetAuto-48.zip Distance px</t>
  </si>
  <si>
    <t>shi_07m_m67_a3_002.xlsx_RoiSetAuto-49.zip Distance px</t>
  </si>
  <si>
    <t>shi_07m_m67_a3_002.xlsx_RoiSetAuto-5.zip Distance px</t>
  </si>
  <si>
    <t>shi_07m_m67_a3_002.xlsx_RoiSetAuto-50.zip Distance px</t>
  </si>
  <si>
    <t>shi_07m_m67_a3_002.xlsx_RoiSetAuto-51.zip Distance px</t>
  </si>
  <si>
    <t>shi_07m_m67_a3_002.xlsx_RoiSetAuto-52.zip Distance px</t>
  </si>
  <si>
    <t>shi_07m_m67_a3_002.xlsx_RoiSetAuto-53.zip Distance px</t>
  </si>
  <si>
    <t>shi_07m_m67_a3_002.xlsx_RoiSetAuto-54.zip Distance px</t>
  </si>
  <si>
    <t>shi_07m_m67_a3_002.xlsx_RoiSetAuto-55.zip Distance px</t>
  </si>
  <si>
    <t>shi_07m_m67_a3_002.xlsx_RoiSetAuto-56.zip Distance px</t>
  </si>
  <si>
    <t>shi_07m_m67_a3_002.xlsx_RoiSetAuto-57.zip Distance px</t>
  </si>
  <si>
    <t>shi_07m_m67_a3_002.xlsx_RoiSetAuto-58.zip Distance px</t>
  </si>
  <si>
    <t>shi_07m_m67_a3_002.xlsx_RoiSetAuto-59.zip Distance px</t>
  </si>
  <si>
    <t>shi_07m_m67_a3_002.xlsx_RoiSetAuto-6.zip Distance px</t>
  </si>
  <si>
    <t>shi_07m_m67_a3_002.xlsx_RoiSetAuto-60.zip Distance px</t>
  </si>
  <si>
    <t>shi_07m_m67_a3_002.xlsx_RoiSetAuto-61.zip Distance px</t>
  </si>
  <si>
    <t>shi_07m_m67_a3_002.xlsx_RoiSetAuto-62.zip Distance px</t>
  </si>
  <si>
    <t>shi_07m_m67_a3_002.xlsx_RoiSetAuto-63.zip Distance px</t>
  </si>
  <si>
    <t>shi_07m_m67_a3_002.xlsx_RoiSetAuto-64.zip Distance px</t>
  </si>
  <si>
    <t>shi_07m_m67_a3_002.xlsx_RoiSetAuto-65.zip Distance px</t>
  </si>
  <si>
    <t>shi_07m_m67_a3_002.xlsx_RoiSetAuto-66.zip Distance px</t>
  </si>
  <si>
    <t>shi_07m_m67_a3_002.xlsx_RoiSetAuto-67.zip Distance px</t>
  </si>
  <si>
    <t>shi_07m_m67_a3_002.xlsx_RoiSetAuto-68.zip Distance px</t>
  </si>
  <si>
    <t>shi_07m_m67_a3_002.xlsx_RoiSetAuto-69.zip Distance px</t>
  </si>
  <si>
    <t>shi_07m_m67_a3_002.xlsx_RoiSetAuto-7.zip Distance px</t>
  </si>
  <si>
    <t>shi_07m_m67_a3_002.xlsx_RoiSetAuto-70.zip Distance px</t>
  </si>
  <si>
    <t>shi_07m_m67_a3_002.xlsx_RoiSetAuto-71.zip Distance px</t>
  </si>
  <si>
    <t>shi_07m_m67_a3_002.xlsx_RoiSetAuto-72.zip Distance px</t>
  </si>
  <si>
    <t>shi_07m_m67_a3_002.xlsx_RoiSetAuto-73.zip Distance px</t>
  </si>
  <si>
    <t>shi_07m_m67_a3_002.xlsx_RoiSetAuto-74.zip Distance px</t>
  </si>
  <si>
    <t>shi_07m_m67_a3_002.xlsx_RoiSetAuto-75.zip Distance px</t>
  </si>
  <si>
    <t>shi_07m_m67_a3_002.xlsx_RoiSetAuto-76.zip Distance px</t>
  </si>
  <si>
    <t>shi_07m_m67_a3_002.xlsx_RoiSetAuto-77.zip Distance px</t>
  </si>
  <si>
    <t>shi_07m_m67_a3_002.xlsx_RoiSetAuto-78.zip Distance px</t>
  </si>
  <si>
    <t>shi_07m_m67_a3_002.xlsx_RoiSetAuto-79.zip Distance px</t>
  </si>
  <si>
    <t>shi_07m_m67_a3_002.xlsx_RoiSetAuto-8.zip Distance px</t>
  </si>
  <si>
    <t>shi_07m_m67_a3_002.xlsx_RoiSetAuto-80.zip Distance px</t>
  </si>
  <si>
    <t>shi_07m_m67_a3_002.xlsx_RoiSetAuto-82.zip Distance px</t>
  </si>
  <si>
    <t>shi_07m_m67_a3_002.xlsx_RoiSetAuto-83.zip Distance px</t>
  </si>
  <si>
    <t>shi_07m_m67_a3_002.xlsx_RoiSetAuto-84.zip Distance px</t>
  </si>
  <si>
    <t>shi_07m_m67_a3_002.xlsx_RoiSetAuto-85.zip Distance px</t>
  </si>
  <si>
    <t>shi_07m_m67_a3_002.xlsx_RoiSetAuto-86.zip Distance px</t>
  </si>
  <si>
    <t>shi_07m_m67_a3_002.xlsx_RoiSetAuto-87.zip Distance px</t>
  </si>
  <si>
    <t>shi_07m_m67_a3_002.xlsx_RoiSetAuto-88.zip Distance px</t>
  </si>
  <si>
    <t>shi_07m_m67_a3_002.xlsx_RoiSetAuto-89.zip Distance px</t>
  </si>
  <si>
    <t>shi_07m_m67_a3_002.xlsx_RoiSetAuto-9.zip Distance px</t>
  </si>
  <si>
    <t>shi_07m_m67_a3_002.xlsx_RoiSetAuto-90.zip Distance px</t>
  </si>
  <si>
    <t>shi_07m_m67_a3_002.xlsx_RoiSetAuto-91.zip Distance px</t>
  </si>
  <si>
    <t>MovieDuration</t>
  </si>
  <si>
    <t>Intensity</t>
  </si>
  <si>
    <t>NormIntRange</t>
  </si>
  <si>
    <t>Patch/Area</t>
  </si>
  <si>
    <t>Patch&lt;32/10um/min</t>
  </si>
  <si>
    <t>Patch/10um2/min</t>
  </si>
  <si>
    <t>Pct4-28</t>
  </si>
  <si>
    <t>Pct32-100</t>
  </si>
  <si>
    <t>&gt;100</t>
  </si>
  <si>
    <t>Cumulative Actin</t>
  </si>
  <si>
    <t>GMAMean</t>
  </si>
  <si>
    <t>GMACoV</t>
  </si>
  <si>
    <t>Control</t>
  </si>
  <si>
    <t>shiTS</t>
  </si>
  <si>
    <t>Con_01m_m67_a3_001_Max_ Reg_ BC.tif</t>
  </si>
  <si>
    <t>shi_01m_m67_a3_001_Max_ Reg_ BC.tif</t>
  </si>
  <si>
    <t>Con_01m_m67_a3_003_Max_ Reg_ BC.tif</t>
  </si>
  <si>
    <t>shi_01m_m67_a3_002_Max_ Reg_ BC.tif</t>
  </si>
  <si>
    <t>con_02m_m67_a3_002_Max_ Reg_ BC.tif</t>
  </si>
  <si>
    <t>shi_01m_m67_a3_003_Max_ Reg_ BC.tif</t>
  </si>
  <si>
    <t>con_03m_m67_a3_001_Max_ Reg_ BC.tif</t>
  </si>
  <si>
    <t>shi_02m_m67_a3_001_Max_ Reg_ BC.tif</t>
  </si>
  <si>
    <t>con_03m_m67_a3_002_Max_ Reg_ BC.tif</t>
  </si>
  <si>
    <t>shi_02m_m67_a3_003_Max_ Reg_ BC.tif</t>
  </si>
  <si>
    <t>con_03m_m67_a3_003_Max_ Reg_ BC.tif</t>
  </si>
  <si>
    <t>shi_03m_m67_a3_001_Max_ Reg_ BC.tif</t>
  </si>
  <si>
    <t>con_04m_m67_a3_002_Max_ Reg_ BC.tif</t>
  </si>
  <si>
    <t>shi_03m_m67_a3_002_Max_ Reg_ BC.tif</t>
  </si>
  <si>
    <t>con_04m_m67_a3_003_Max_ Reg_ BC.tif</t>
  </si>
  <si>
    <t>shi_03m_m67_a3_003_Max_ Reg_ BC.tif</t>
  </si>
  <si>
    <t>con_05m_m67_a3_001_Max_ Reg_ BC.tif</t>
  </si>
  <si>
    <t>shi_04m_m67_a3_001_Max_ Reg_ BC.tif</t>
  </si>
  <si>
    <t>con_06m_m67_a3_001_Max_ Reg_ BC.tif</t>
  </si>
  <si>
    <t>shi_04m_m67_a3_002_Max_ Reg_ BC.tif</t>
  </si>
  <si>
    <t>con_06m_m67_a3_002_Max_ Reg_ BC.tif</t>
  </si>
  <si>
    <t>shi_04m_m67_a3_003_Max_ Reg_ BC.tif</t>
  </si>
  <si>
    <t>con_07m_m67_a3_001_Max_ Reg_ BC.tif</t>
  </si>
  <si>
    <t>shi_05m_m67_a3_001_Max_ Reg_ BC.tif</t>
  </si>
  <si>
    <t>con_07m_m67_a3_002_Max_ Reg_ BC.tif</t>
  </si>
  <si>
    <t>shi_05m_m67_a3_002_Max_ Reg_ BC.tif</t>
  </si>
  <si>
    <t>con_07m_m67_a3_003_Max_ Reg_ BC.tif</t>
  </si>
  <si>
    <t>shi_05m_m67_a3_003_Max_ Reg_ BC.tif</t>
  </si>
  <si>
    <t>con_08m_m67_a3_002_Max_ Reg_ BC.tif</t>
  </si>
  <si>
    <t>shi_06m_m67_a3_001_Max_ Reg_ BC.tif</t>
  </si>
  <si>
    <t>con_08m_m67_a3_003_Max_ Reg_ BC.tif</t>
  </si>
  <si>
    <t>shi_06m_m67_a3_002_Max_ Reg_ BC.tif</t>
  </si>
  <si>
    <t>shi_06m_m67_a3_003_Max_ Reg_ BC.tif</t>
  </si>
  <si>
    <t>shi_07m_m67_a3_001_Max_ Reg_ BC.tif</t>
  </si>
  <si>
    <t>shi_07m_m67_a3_002_Max_ Reg_ BC.tif</t>
  </si>
  <si>
    <t>Con</t>
  </si>
  <si>
    <t>ShiTS</t>
  </si>
  <si>
    <t>Con_01m_m67_a3_001_Max_ Reg.xlsx_RoiSetAuto-1.zip Distance px</t>
  </si>
  <si>
    <t>shi_01m_m67_a3_001_Max_ Reg.xlsx_RoiSetAuto-10.zip Distance px</t>
  </si>
  <si>
    <t>Con_01m_m67_a3_001_Max_ Reg.xlsx_RoiSetAuto-10.zip Distance px</t>
  </si>
  <si>
    <t>shi_01m_m67_a3_001_Max_ Reg.xlsx_RoiSetAuto-13.zip Distance px</t>
  </si>
  <si>
    <t>Con_01m_m67_a3_001_Max_ Reg.xlsx_RoiSetAuto-12.zip Distance px</t>
  </si>
  <si>
    <t>shi_01m_m67_a3_001_Max_ Reg.xlsx_RoiSetAuto-15.zip Distance px</t>
  </si>
  <si>
    <t>Con_01m_m67_a3_001_Max_ Reg.xlsx_RoiSetAuto-13.zip Distance px</t>
  </si>
  <si>
    <t>shi_01m_m67_a3_001_Max_ Reg.xlsx_RoiSetAuto-16.zip Distance px</t>
  </si>
  <si>
    <t>Con_01m_m67_a3_001_Max_ Reg.xlsx_RoiSetAuto-14.zip Distance px</t>
  </si>
  <si>
    <t>shi_01m_m67_a3_001_Max_ Reg.xlsx_RoiSetAuto-18.zip Distance px</t>
  </si>
  <si>
    <t>Con_01m_m67_a3_001_Max_ Reg.xlsx_RoiSetAuto-15.zip Distance px</t>
  </si>
  <si>
    <t>shi_01m_m67_a3_001_Max_ Reg.xlsx_RoiSetAuto-19.zip Distance px</t>
  </si>
  <si>
    <t>Con_01m_m67_a3_001_Max_ Reg.xlsx_RoiSetAuto-16.zip Distance px</t>
  </si>
  <si>
    <t>shi_01m_m67_a3_001_Max_ Reg.xlsx_RoiSetAuto-2.zip Distance px</t>
  </si>
  <si>
    <t>Con_01m_m67_a3_001_Max_ Reg.xlsx_RoiSetAuto-17.zip Distance px</t>
  </si>
  <si>
    <t>shi_01m_m67_a3_001_Max_ Reg.xlsx_RoiSetAuto-20.zip Distance px</t>
  </si>
  <si>
    <t>Con_01m_m67_a3_001_Max_ Reg.xlsx_RoiSetAuto-18.zip Distance px</t>
  </si>
  <si>
    <t>shi_01m_m67_a3_001_Max_ Reg.xlsx_RoiSetAuto-21.zip Distance px</t>
  </si>
  <si>
    <t>Con_01m_m67_a3_001_Max_ Reg.xlsx_RoiSetAuto-19.zip Distance px</t>
  </si>
  <si>
    <t>shi_01m_m67_a3_001_Max_ Reg.xlsx_RoiSetAuto-22.zip Distance px</t>
  </si>
  <si>
    <t>Con_01m_m67_a3_001_Max_ Reg.xlsx_RoiSetAuto-20.zip Distance px</t>
  </si>
  <si>
    <t>shi_01m_m67_a3_001_Max_ Reg.xlsx_RoiSetAuto-23.zip Distance px</t>
  </si>
  <si>
    <t>Con_01m_m67_a3_001_Max_ Reg.xlsx_RoiSetAuto-21.zip Distance px</t>
  </si>
  <si>
    <t>shi_01m_m67_a3_001_Max_ Reg.xlsx_RoiSetAuto-25.zip Distance px</t>
  </si>
  <si>
    <t>Con_01m_m67_a3_001_Max_ Reg.xlsx_RoiSetAuto-22.zip Distance px</t>
  </si>
  <si>
    <t>shi_01m_m67_a3_001_Max_ Reg.xlsx_RoiSetAuto-27.zip Distance px</t>
  </si>
  <si>
    <t>Con_01m_m67_a3_001_Max_ Reg.xlsx_RoiSetAuto-23.zip Distance px</t>
  </si>
  <si>
    <t>shi_01m_m67_a3_001_Max_ Reg.xlsx_RoiSetAuto-28.zip Distance px</t>
  </si>
  <si>
    <t>Con_01m_m67_a3_001_Max_ Reg.xlsx_RoiSetAuto-26.zip Distance px</t>
  </si>
  <si>
    <t>shi_01m_m67_a3_001_Max_ Reg.xlsx_RoiSetAuto-3.zip Distance px</t>
  </si>
  <si>
    <t>Con_01m_m67_a3_001_Max_ Reg.xlsx_RoiSetAuto-27.zip Distance px</t>
  </si>
  <si>
    <t>shi_01m_m67_a3_001_Max_ Reg.xlsx_RoiSetAuto-30.zip Distance px</t>
  </si>
  <si>
    <t>Con_01m_m67_a3_001_Max_ Reg.xlsx_RoiSetAuto-28.zip Distance px</t>
  </si>
  <si>
    <t>shi_01m_m67_a3_001_Max_ Reg.xlsx_RoiSetAuto-32.zip Distance px</t>
  </si>
  <si>
    <t>Con_01m_m67_a3_001_Max_ Reg.xlsx_RoiSetAuto-29.zip Distance px</t>
  </si>
  <si>
    <t>shi_01m_m67_a3_001_Max_ Reg.xlsx_RoiSetAuto-33.zip Distance px</t>
  </si>
  <si>
    <t>Con_01m_m67_a3_001_Max_ Reg.xlsx_RoiSetAuto-3.zip Distance px</t>
  </si>
  <si>
    <t>shi_01m_m67_a3_001_Max_ Reg.xlsx_RoiSetAuto-34.zip Distance px</t>
  </si>
  <si>
    <t>Con_01m_m67_a3_001_Max_ Reg.xlsx_RoiSetAuto-30.zip Distance px</t>
  </si>
  <si>
    <t>shi_01m_m67_a3_001_Max_ Reg.xlsx_RoiSetAuto-35.zip Distance px</t>
  </si>
  <si>
    <t>Con_01m_m67_a3_001_Max_ Reg.xlsx_RoiSetAuto-31.zip Distance px</t>
  </si>
  <si>
    <t>shi_01m_m67_a3_001_Max_ Reg.xlsx_RoiSetAuto-38.zip Distance px</t>
  </si>
  <si>
    <t>Con_01m_m67_a3_001_Max_ Reg.xlsx_RoiSetAuto-4.zip Distance px</t>
  </si>
  <si>
    <t>shi_01m_m67_a3_001_Max_ Reg.xlsx_RoiSetAuto-39.zip Distance px</t>
  </si>
  <si>
    <t>Con_01m_m67_a3_001_Max_ Reg.xlsx_RoiSetAuto-5.zip Distance px</t>
  </si>
  <si>
    <t>shi_01m_m67_a3_001_Max_ Reg.xlsx_RoiSetAuto-4.zip Distance px</t>
  </si>
  <si>
    <t>Con_01m_m67_a3_001_Max_ Reg.xlsx_RoiSetAuto-6.zip Distance px</t>
  </si>
  <si>
    <t>shi_01m_m67_a3_001_Max_ Reg.xlsx_RoiSetAuto-40.zip Distance px</t>
  </si>
  <si>
    <t>Con_01m_m67_a3_001_Max_ Reg.xlsx_RoiSetAuto-7.zip Distance px</t>
  </si>
  <si>
    <t>shi_01m_m67_a3_001_Max_ Reg.xlsx_RoiSetAuto-43.zip Distance px</t>
  </si>
  <si>
    <t>Con_01m_m67_a3_001_Max_ Reg.xlsx_RoiSetAuto-8.zip Distance px</t>
  </si>
  <si>
    <t>shi_01m_m67_a3_001_Max_ Reg.xlsx_RoiSetAuto-44.zip Distance px</t>
  </si>
  <si>
    <t>Con_01m_m67_a3_003_Max_ Reg.xlsx_RoiSetAuto-1.zip Distance px</t>
  </si>
  <si>
    <t>shi_01m_m67_a3_001_Max_ Reg.xlsx_RoiSetAuto-45.zip Distance px</t>
  </si>
  <si>
    <t>Con_01m_m67_a3_003_Max_ Reg.xlsx_RoiSetAuto-10.zip Distance px</t>
  </si>
  <si>
    <t>shi_01m_m67_a3_001_Max_ Reg.xlsx_RoiSetAuto-46.zip Distance px</t>
  </si>
  <si>
    <t>Con_01m_m67_a3_003_Max_ Reg.xlsx_RoiSetAuto-11.zip Distance px</t>
  </si>
  <si>
    <t>shi_01m_m67_a3_001_Max_ Reg.xlsx_RoiSetAuto-47.zip Distance px</t>
  </si>
  <si>
    <t>Con_01m_m67_a3_003_Max_ Reg.xlsx_RoiSetAuto-12.zip Distance px</t>
  </si>
  <si>
    <t>shi_01m_m67_a3_001_Max_ Reg.xlsx_RoiSetAuto-49.zip Distance px</t>
  </si>
  <si>
    <t>Con_01m_m67_a3_003_Max_ Reg.xlsx_RoiSetAuto-13.zip Distance px</t>
  </si>
  <si>
    <t>shi_01m_m67_a3_001_Max_ Reg.xlsx_RoiSetAuto-5.zip Distance px</t>
  </si>
  <si>
    <t>Con_01m_m67_a3_003_Max_ Reg.xlsx_RoiSetAuto-14.zip Distance px</t>
  </si>
  <si>
    <t>shi_01m_m67_a3_001_Max_ Reg.xlsx_RoiSetAuto-50.zip Distance px</t>
  </si>
  <si>
    <t>Con_01m_m67_a3_003_Max_ Reg.xlsx_RoiSetAuto-15.zip Distance px</t>
  </si>
  <si>
    <t>shi_01m_m67_a3_001_Max_ Reg.xlsx_RoiSetAuto-51.zip Distance px</t>
  </si>
  <si>
    <t>Con_01m_m67_a3_003_Max_ Reg.xlsx_RoiSetAuto-16.zip Distance px</t>
  </si>
  <si>
    <t>shi_01m_m67_a3_001_Max_ Reg.xlsx_RoiSetAuto-53.zip Distance px</t>
  </si>
  <si>
    <t>Con_01m_m67_a3_003_Max_ Reg.xlsx_RoiSetAuto-18.zip Distance px</t>
  </si>
  <si>
    <t>shi_01m_m67_a3_001_Max_ Reg.xlsx_RoiSetAuto-54.zip Distance px</t>
  </si>
  <si>
    <t>Con_01m_m67_a3_003_Max_ Reg.xlsx_RoiSetAuto-19.zip Distance px</t>
  </si>
  <si>
    <t>shi_01m_m67_a3_001_Max_ Reg.xlsx_RoiSetAuto-55.zip Distance px</t>
  </si>
  <si>
    <t>Con_01m_m67_a3_003_Max_ Reg.xlsx_RoiSetAuto-2.zip Distance px</t>
  </si>
  <si>
    <t>shi_01m_m67_a3_001_Max_ Reg.xlsx_RoiSetAuto-59.zip Distance px</t>
  </si>
  <si>
    <t>Con_01m_m67_a3_003_Max_ Reg.xlsx_RoiSetAuto-20.zip Distance px</t>
  </si>
  <si>
    <t>shi_01m_m67_a3_001_Max_ Reg.xlsx_RoiSetAuto-62.zip Distance px</t>
  </si>
  <si>
    <t>Con_01m_m67_a3_003_Max_ Reg.xlsx_RoiSetAuto-22.zip Distance px</t>
  </si>
  <si>
    <t>shi_01m_m67_a3_001_Max_ Reg.xlsx_RoiSetAuto-63.zip Distance px</t>
  </si>
  <si>
    <t>Con_01m_m67_a3_003_Max_ Reg.xlsx_RoiSetAuto-23.zip Distance px</t>
  </si>
  <si>
    <t>shi_01m_m67_a3_001_Max_ Reg.xlsx_RoiSetAuto-64.zip Distance px</t>
  </si>
  <si>
    <t>Con_01m_m67_a3_003_Max_ Reg.xlsx_RoiSetAuto-24.zip Distance px</t>
  </si>
  <si>
    <t>shi_01m_m67_a3_001_Max_ Reg.xlsx_RoiSetAuto-67.zip Distance px</t>
  </si>
  <si>
    <t>Con_01m_m67_a3_003_Max_ Reg.xlsx_RoiSetAuto-25.zip Distance px</t>
  </si>
  <si>
    <t>shi_01m_m67_a3_001_Max_ Reg.xlsx_RoiSetAuto-68.zip Distance px</t>
  </si>
  <si>
    <t>Con_01m_m67_a3_003_Max_ Reg.xlsx_RoiSetAuto-26.zip Distance px</t>
  </si>
  <si>
    <t>shi_01m_m67_a3_001_Max_ Reg.xlsx_RoiSetAuto-69.zip Distance px</t>
  </si>
  <si>
    <t>Con_01m_m67_a3_003_Max_ Reg.xlsx_RoiSetAuto-27.zip Distance px</t>
  </si>
  <si>
    <t>shi_01m_m67_a3_001_Max_ Reg.xlsx_RoiSetAuto-7.zip Distance px</t>
  </si>
  <si>
    <t>Con_01m_m67_a3_003_Max_ Reg.xlsx_RoiSetAuto-28.zip Distance px</t>
  </si>
  <si>
    <t>shi_01m_m67_a3_001_Max_ Reg.xlsx_RoiSetAuto-9.zip Distance px</t>
  </si>
  <si>
    <t>Con_01m_m67_a3_003_Max_ Reg.xlsx_RoiSetAuto-3.zip Distance px</t>
  </si>
  <si>
    <t>shi_01m_m67_a3_002_Max_ Reg.xlsx_RoiSetAuto-10.zip Distance px</t>
  </si>
  <si>
    <t>Con_01m_m67_a3_003_Max_ Reg.xlsx_RoiSetAuto-30.zip Distance px</t>
  </si>
  <si>
    <t>shi_01m_m67_a3_002_Max_ Reg.xlsx_RoiSetAuto-12.zip Distance px</t>
  </si>
  <si>
    <t>Con_01m_m67_a3_003_Max_ Reg.xlsx_RoiSetAuto-32.zip Distance px</t>
  </si>
  <si>
    <t>shi_01m_m67_a3_002_Max_ Reg.xlsx_RoiSetAuto-13.zip Distance px</t>
  </si>
  <si>
    <t>Con_01m_m67_a3_003_Max_ Reg.xlsx_RoiSetAuto-4.zip Distance px</t>
  </si>
  <si>
    <t>shi_01m_m67_a3_002_Max_ Reg.xlsx_RoiSetAuto-14.zip Distance px</t>
  </si>
  <si>
    <t>Con_01m_m67_a3_003_Max_ Reg.xlsx_RoiSetAuto-5.zip Distance px</t>
  </si>
  <si>
    <t>shi_01m_m67_a3_002_Max_ Reg.xlsx_RoiSetAuto-15.zip Distance px</t>
  </si>
  <si>
    <t>Con_01m_m67_a3_003_Max_ Reg.xlsx_RoiSetAuto-6.zip Distance px</t>
  </si>
  <si>
    <t>shi_01m_m67_a3_002_Max_ Reg.xlsx_RoiSetAuto-16.zip Distance px</t>
  </si>
  <si>
    <t>Con_01m_m67_a3_003_Max_ Reg.xlsx_RoiSetAuto-8.zip Distance px</t>
  </si>
  <si>
    <t>shi_01m_m67_a3_002_Max_ Reg.xlsx_RoiSetAuto-17.zip Distance px</t>
  </si>
  <si>
    <t>con_02m_m67_a3_002_Max_ Reg.xlsx_RoiSetAuto-1.zip Distance px</t>
  </si>
  <si>
    <t>shi_01m_m67_a3_002_Max_ Reg.xlsx_RoiSetAuto-2.zip Distance px</t>
  </si>
  <si>
    <t>con_02m_m67_a3_002_Max_ Reg.xlsx_RoiSetAuto-10.zip Distance px</t>
  </si>
  <si>
    <t>shi_01m_m67_a3_002_Max_ Reg.xlsx_RoiSetAuto-20.zip Distance px</t>
  </si>
  <si>
    <t>con_02m_m67_a3_002_Max_ Reg.xlsx_RoiSetAuto-11.zip Distance px</t>
  </si>
  <si>
    <t>shi_01m_m67_a3_002_Max_ Reg.xlsx_RoiSetAuto-22.zip Distance px</t>
  </si>
  <si>
    <t>con_02m_m67_a3_002_Max_ Reg.xlsx_RoiSetAuto-12.zip Distance px</t>
  </si>
  <si>
    <t>shi_01m_m67_a3_002_Max_ Reg.xlsx_RoiSetAuto-23.zip Distance px</t>
  </si>
  <si>
    <t>con_02m_m67_a3_002_Max_ Reg.xlsx_RoiSetAuto-13.zip Distance px</t>
  </si>
  <si>
    <t>shi_01m_m67_a3_002_Max_ Reg.xlsx_RoiSetAuto-24.zip Distance px</t>
  </si>
  <si>
    <t>con_02m_m67_a3_002_Max_ Reg.xlsx_RoiSetAuto-14.zip Distance px</t>
  </si>
  <si>
    <t>shi_01m_m67_a3_002_Max_ Reg.xlsx_RoiSetAuto-26.zip Distance px</t>
  </si>
  <si>
    <t>con_02m_m67_a3_002_Max_ Reg.xlsx_RoiSetAuto-15.zip Distance px</t>
  </si>
  <si>
    <t>shi_01m_m67_a3_002_Max_ Reg.xlsx_RoiSetAuto-29.zip Distance px</t>
  </si>
  <si>
    <t>con_02m_m67_a3_002_Max_ Reg.xlsx_RoiSetAuto-16.zip Distance px</t>
  </si>
  <si>
    <t>shi_01m_m67_a3_002_Max_ Reg.xlsx_RoiSetAuto-34.zip Distance px</t>
  </si>
  <si>
    <t>con_02m_m67_a3_002_Max_ Reg.xlsx_RoiSetAuto-17.zip Distance px</t>
  </si>
  <si>
    <t>shi_01m_m67_a3_002_Max_ Reg.xlsx_RoiSetAuto-35.zip Distance px</t>
  </si>
  <si>
    <t>con_02m_m67_a3_002_Max_ Reg.xlsx_RoiSetAuto-19.zip Distance px</t>
  </si>
  <si>
    <t>shi_01m_m67_a3_002_Max_ Reg.xlsx_RoiSetAuto-36.zip Distance px</t>
  </si>
  <si>
    <t>con_02m_m67_a3_002_Max_ Reg.xlsx_RoiSetAuto-2.zip Distance px</t>
  </si>
  <si>
    <t>shi_01m_m67_a3_002_Max_ Reg.xlsx_RoiSetAuto-38.zip Distance px</t>
  </si>
  <si>
    <t>con_02m_m67_a3_002_Max_ Reg.xlsx_RoiSetAuto-20.zip Distance px</t>
  </si>
  <si>
    <t>shi_01m_m67_a3_002_Max_ Reg.xlsx_RoiSetAuto-5.zip Distance px</t>
  </si>
  <si>
    <t>con_02m_m67_a3_002_Max_ Reg.xlsx_RoiSetAuto-21.zip Distance px</t>
  </si>
  <si>
    <t>shi_01m_m67_a3_002_Max_ Reg.xlsx_RoiSetAuto-8.zip Distance px</t>
  </si>
  <si>
    <t>con_02m_m67_a3_002_Max_ Reg.xlsx_RoiSetAuto-22.zip Distance px</t>
  </si>
  <si>
    <t>shi_01m_m67_a3_003_Max_ Reg.xlsx_RoiSetAuto-10.zip Distance px</t>
  </si>
  <si>
    <t>con_02m_m67_a3_002_Max_ Reg.xlsx_RoiSetAuto-23.zip Distance px</t>
  </si>
  <si>
    <t>shi_01m_m67_a3_003_Max_ Reg.xlsx_RoiSetAuto-11.zip Distance px</t>
  </si>
  <si>
    <t>con_02m_m67_a3_002_Max_ Reg.xlsx_RoiSetAuto-24.zip Distance px</t>
  </si>
  <si>
    <t>shi_01m_m67_a3_003_Max_ Reg.xlsx_RoiSetAuto-12.zip Distance px</t>
  </si>
  <si>
    <t>con_02m_m67_a3_002_Max_ Reg.xlsx_RoiSetAuto-25.zip Distance px</t>
  </si>
  <si>
    <t>shi_01m_m67_a3_003_Max_ Reg.xlsx_RoiSetAuto-13.zip Distance px</t>
  </si>
  <si>
    <t>con_02m_m67_a3_002_Max_ Reg.xlsx_RoiSetAuto-26.zip Distance px</t>
  </si>
  <si>
    <t>shi_01m_m67_a3_003_Max_ Reg.xlsx_RoiSetAuto-14.zip Distance px</t>
  </si>
  <si>
    <t>con_02m_m67_a3_002_Max_ Reg.xlsx_RoiSetAuto-27.zip Distance px</t>
  </si>
  <si>
    <t>shi_01m_m67_a3_003_Max_ Reg.xlsx_RoiSetAuto-15.zip Distance px</t>
  </si>
  <si>
    <t>con_02m_m67_a3_002_Max_ Reg.xlsx_RoiSetAuto-28.zip Distance px</t>
  </si>
  <si>
    <t>shi_01m_m67_a3_003_Max_ Reg.xlsx_RoiSetAuto-16.zip Distance px</t>
  </si>
  <si>
    <t>con_02m_m67_a3_002_Max_ Reg.xlsx_RoiSetAuto-29.zip Distance px</t>
  </si>
  <si>
    <t>shi_01m_m67_a3_003_Max_ Reg.xlsx_RoiSetAuto-17.zip Distance px</t>
  </si>
  <si>
    <t>con_02m_m67_a3_002_Max_ Reg.xlsx_RoiSetAuto-3.zip Distance px</t>
  </si>
  <si>
    <t>shi_01m_m67_a3_003_Max_ Reg.xlsx_RoiSetAuto-18.zip Distance px</t>
  </si>
  <si>
    <t>con_02m_m67_a3_002_Max_ Reg.xlsx_RoiSetAuto-30.zip Distance px</t>
  </si>
  <si>
    <t>shi_01m_m67_a3_003_Max_ Reg.xlsx_RoiSetAuto-19.zip Distance px</t>
  </si>
  <si>
    <t>con_02m_m67_a3_002_Max_ Reg.xlsx_RoiSetAuto-31.zip Distance px</t>
  </si>
  <si>
    <t>shi_01m_m67_a3_003_Max_ Reg.xlsx_RoiSetAuto-2.zip Distance px</t>
  </si>
  <si>
    <t>con_02m_m67_a3_002_Max_ Reg.xlsx_RoiSetAuto-32.zip Distance px</t>
  </si>
  <si>
    <t>shi_01m_m67_a3_003_Max_ Reg.xlsx_RoiSetAuto-20.zip Distance px</t>
  </si>
  <si>
    <t>con_02m_m67_a3_002_Max_ Reg.xlsx_RoiSetAuto-33.zip Distance px</t>
  </si>
  <si>
    <t>shi_01m_m67_a3_003_Max_ Reg.xlsx_RoiSetAuto-21.zip Distance px</t>
  </si>
  <si>
    <t>con_02m_m67_a3_002_Max_ Reg.xlsx_RoiSetAuto-34.zip Distance px</t>
  </si>
  <si>
    <t>shi_01m_m67_a3_003_Max_ Reg.xlsx_RoiSetAuto-22.zip Distance px</t>
  </si>
  <si>
    <t>con_02m_m67_a3_002_Max_ Reg.xlsx_RoiSetAuto-35.zip Distance px</t>
  </si>
  <si>
    <t>shi_01m_m67_a3_003_Max_ Reg.xlsx_RoiSetAuto-23.zip Distance px</t>
  </si>
  <si>
    <t>con_02m_m67_a3_002_Max_ Reg.xlsx_RoiSetAuto-36.zip Distance px</t>
  </si>
  <si>
    <t>shi_01m_m67_a3_003_Max_ Reg.xlsx_RoiSetAuto-24.zip Distance px</t>
  </si>
  <si>
    <t>con_02m_m67_a3_002_Max_ Reg.xlsx_RoiSetAuto-37.zip Distance px</t>
  </si>
  <si>
    <t>shi_01m_m67_a3_003_Max_ Reg.xlsx_RoiSetAuto-25.zip Distance px</t>
  </si>
  <si>
    <t>con_02m_m67_a3_002_Max_ Reg.xlsx_RoiSetAuto-38.zip Distance px</t>
  </si>
  <si>
    <t>shi_01m_m67_a3_003_Max_ Reg.xlsx_RoiSetAuto-26.zip Distance px</t>
  </si>
  <si>
    <t>con_02m_m67_a3_002_Max_ Reg.xlsx_RoiSetAuto-39.zip Distance px</t>
  </si>
  <si>
    <t>shi_01m_m67_a3_003_Max_ Reg.xlsx_RoiSetAuto-27.zip Distance px</t>
  </si>
  <si>
    <t>con_02m_m67_a3_002_Max_ Reg.xlsx_RoiSetAuto-4.zip Distance px</t>
  </si>
  <si>
    <t>shi_01m_m67_a3_003_Max_ Reg.xlsx_RoiSetAuto-28.zip Distance px</t>
  </si>
  <si>
    <t>con_02m_m67_a3_002_Max_ Reg.xlsx_RoiSetAuto-40.zip Distance px</t>
  </si>
  <si>
    <t>shi_01m_m67_a3_003_Max_ Reg.xlsx_RoiSetAuto-29.zip Distance px</t>
  </si>
  <si>
    <t>con_02m_m67_a3_002_Max_ Reg.xlsx_RoiSetAuto-41.zip Distance px</t>
  </si>
  <si>
    <t>shi_01m_m67_a3_003_Max_ Reg.xlsx_RoiSetAuto-3.zip Distance px</t>
  </si>
  <si>
    <t>con_02m_m67_a3_002_Max_ Reg.xlsx_RoiSetAuto-42.zip Distance px</t>
  </si>
  <si>
    <t>shi_01m_m67_a3_003_Max_ Reg.xlsx_RoiSetAuto-30.zip Distance px</t>
  </si>
  <si>
    <t>con_02m_m67_a3_002_Max_ Reg.xlsx_RoiSetAuto-5.zip Distance px</t>
  </si>
  <si>
    <t>shi_01m_m67_a3_003_Max_ Reg.xlsx_RoiSetAuto-31.zip Distance px</t>
  </si>
  <si>
    <t>con_02m_m67_a3_002_Max_ Reg.xlsx_RoiSetAuto-6.zip Distance px</t>
  </si>
  <si>
    <t>shi_01m_m67_a3_003_Max_ Reg.xlsx_RoiSetAuto-32.zip Distance px</t>
  </si>
  <si>
    <t>con_02m_m67_a3_002_Max_ Reg.xlsx_RoiSetAuto-7.zip Distance px</t>
  </si>
  <si>
    <t>shi_01m_m67_a3_003_Max_ Reg.xlsx_RoiSetAuto-33.zip Distance px</t>
  </si>
  <si>
    <t>con_02m_m67_a3_002_Max_ Reg.xlsx_RoiSetAuto-9.zip Distance px</t>
  </si>
  <si>
    <t>shi_01m_m67_a3_003_Max_ Reg.xlsx_RoiSetAuto-34.zip Distance px</t>
  </si>
  <si>
    <t>con_03m_m67_a3_001_Max_ Reg.xlsx_RoiSetAuto-1.zip Distance px</t>
  </si>
  <si>
    <t>shi_01m_m67_a3_003_Max_ Reg.xlsx_RoiSetAuto-35.zip Distance px</t>
  </si>
  <si>
    <t>con_03m_m67_a3_001_Max_ Reg.xlsx_RoiSetAuto-10.zip Distance px</t>
  </si>
  <si>
    <t>shi_01m_m67_a3_003_Max_ Reg.xlsx_RoiSetAuto-36.zip Distance px</t>
  </si>
  <si>
    <t>con_03m_m67_a3_001_Max_ Reg.xlsx_RoiSetAuto-11.zip Distance px</t>
  </si>
  <si>
    <t>shi_01m_m67_a3_003_Max_ Reg.xlsx_RoiSetAuto-37.zip Distance px</t>
  </si>
  <si>
    <t>con_03m_m67_a3_001_Max_ Reg.xlsx_RoiSetAuto-12.zip Distance px</t>
  </si>
  <si>
    <t>shi_01m_m67_a3_003_Max_ Reg.xlsx_RoiSetAuto-38.zip Distance px</t>
  </si>
  <si>
    <t>con_03m_m67_a3_001_Max_ Reg.xlsx_RoiSetAuto-13.zip Distance px</t>
  </si>
  <si>
    <t>shi_01m_m67_a3_003_Max_ Reg.xlsx_RoiSetAuto-39.zip Distance px</t>
  </si>
  <si>
    <t>con_03m_m67_a3_001_Max_ Reg.xlsx_RoiSetAuto-14.zip Distance px</t>
  </si>
  <si>
    <t>shi_01m_m67_a3_003_Max_ Reg.xlsx_RoiSetAuto-40.zip Distance px</t>
  </si>
  <si>
    <t>con_03m_m67_a3_001_Max_ Reg.xlsx_RoiSetAuto-15.zip Distance px</t>
  </si>
  <si>
    <t>shi_01m_m67_a3_003_Max_ Reg.xlsx_RoiSetAuto-41.zip Distance px</t>
  </si>
  <si>
    <t>con_03m_m67_a3_001_Max_ Reg.xlsx_RoiSetAuto-16.zip Distance px</t>
  </si>
  <si>
    <t>shi_01m_m67_a3_003_Max_ Reg.xlsx_RoiSetAuto-42.zip Distance px</t>
  </si>
  <si>
    <t>con_03m_m67_a3_001_Max_ Reg.xlsx_RoiSetAuto-17.zip Distance px</t>
  </si>
  <si>
    <t>shi_01m_m67_a3_003_Max_ Reg.xlsx_RoiSetAuto-43.zip Distance px</t>
  </si>
  <si>
    <t>con_03m_m67_a3_001_Max_ Reg.xlsx_RoiSetAuto-18.zip Distance px</t>
  </si>
  <si>
    <t>shi_01m_m67_a3_003_Max_ Reg.xlsx_RoiSetAuto-44.zip Distance px</t>
  </si>
  <si>
    <t>con_03m_m67_a3_001_Max_ Reg.xlsx_RoiSetAuto-19.zip Distance px</t>
  </si>
  <si>
    <t>shi_01m_m67_a3_003_Max_ Reg.xlsx_RoiSetAuto-45.zip Distance px</t>
  </si>
  <si>
    <t>con_03m_m67_a3_001_Max_ Reg.xlsx_RoiSetAuto-2.zip Distance px</t>
  </si>
  <si>
    <t>shi_01m_m67_a3_003_Max_ Reg.xlsx_RoiSetAuto-46.zip Distance px</t>
  </si>
  <si>
    <t>con_03m_m67_a3_001_Max_ Reg.xlsx_RoiSetAuto-20.zip Distance px</t>
  </si>
  <si>
    <t>shi_01m_m67_a3_003_Max_ Reg.xlsx_RoiSetAuto-47.zip Distance px</t>
  </si>
  <si>
    <t>con_03m_m67_a3_001_Max_ Reg.xlsx_RoiSetAuto-22.zip Distance px</t>
  </si>
  <si>
    <t>shi_01m_m67_a3_003_Max_ Reg.xlsx_RoiSetAuto-48.zip Distance px</t>
  </si>
  <si>
    <t>con_03m_m67_a3_001_Max_ Reg.xlsx_RoiSetAuto-23.zip Distance px</t>
  </si>
  <si>
    <t>shi_01m_m67_a3_003_Max_ Reg.xlsx_RoiSetAuto-49.zip Distance px</t>
  </si>
  <si>
    <t>con_03m_m67_a3_001_Max_ Reg.xlsx_RoiSetAuto-24.zip Distance px</t>
  </si>
  <si>
    <t>shi_01m_m67_a3_003_Max_ Reg.xlsx_RoiSetAuto-5.zip Distance px</t>
  </si>
  <si>
    <t>con_03m_m67_a3_001_Max_ Reg.xlsx_RoiSetAuto-25.zip Distance px</t>
  </si>
  <si>
    <t>shi_01m_m67_a3_003_Max_ Reg.xlsx_RoiSetAuto-50.zip Distance px</t>
  </si>
  <si>
    <t>con_03m_m67_a3_001_Max_ Reg.xlsx_RoiSetAuto-27.zip Distance px</t>
  </si>
  <si>
    <t>shi_01m_m67_a3_003_Max_ Reg.xlsx_RoiSetAuto-51.zip Distance px</t>
  </si>
  <si>
    <t>con_03m_m67_a3_001_Max_ Reg.xlsx_RoiSetAuto-28.zip Distance px</t>
  </si>
  <si>
    <t>shi_01m_m67_a3_003_Max_ Reg.xlsx_RoiSetAuto-52.zip Distance px</t>
  </si>
  <si>
    <t>con_03m_m67_a3_001_Max_ Reg.xlsx_RoiSetAuto-3.zip Distance px</t>
  </si>
  <si>
    <t>shi_01m_m67_a3_003_Max_ Reg.xlsx_RoiSetAuto-53.zip Distance px</t>
  </si>
  <si>
    <t>con_03m_m67_a3_001_Max_ Reg.xlsx_RoiSetAuto-31.zip Distance px</t>
  </si>
  <si>
    <t>shi_01m_m67_a3_003_Max_ Reg.xlsx_RoiSetAuto-54.zip Distance px</t>
  </si>
  <si>
    <t>con_03m_m67_a3_001_Max_ Reg.xlsx_RoiSetAuto-32.zip Distance px</t>
  </si>
  <si>
    <t>shi_01m_m67_a3_003_Max_ Reg.xlsx_RoiSetAuto-55.zip Distance px</t>
  </si>
  <si>
    <t>con_03m_m67_a3_001_Max_ Reg.xlsx_RoiSetAuto-33.zip Distance px</t>
  </si>
  <si>
    <t>shi_01m_m67_a3_003_Max_ Reg.xlsx_RoiSetAuto-56.zip Distance px</t>
  </si>
  <si>
    <t>con_03m_m67_a3_001_Max_ Reg.xlsx_RoiSetAuto-34.zip Distance px</t>
  </si>
  <si>
    <t>shi_01m_m67_a3_003_Max_ Reg.xlsx_RoiSetAuto-57.zip Distance px</t>
  </si>
  <si>
    <t>con_03m_m67_a3_001_Max_ Reg.xlsx_RoiSetAuto-36.zip Distance px</t>
  </si>
  <si>
    <t>shi_01m_m67_a3_003_Max_ Reg.xlsx_RoiSetAuto-58.zip Distance px</t>
  </si>
  <si>
    <t>con_03m_m67_a3_001_Max_ Reg.xlsx_RoiSetAuto-37.zip Distance px</t>
  </si>
  <si>
    <t>shi_01m_m67_a3_003_Max_ Reg.xlsx_RoiSetAuto-6.zip Distance px</t>
  </si>
  <si>
    <t>con_03m_m67_a3_001_Max_ Reg.xlsx_RoiSetAuto-38.zip Distance px</t>
  </si>
  <si>
    <t>shi_01m_m67_a3_003_Max_ Reg.xlsx_RoiSetAuto-7.zip Distance px</t>
  </si>
  <si>
    <t>con_03m_m67_a3_001_Max_ Reg.xlsx_RoiSetAuto-4.zip Distance px</t>
  </si>
  <si>
    <t>shi_01m_m67_a3_003_Max_ Reg.xlsx_RoiSetAuto-8.zip Distance px</t>
  </si>
  <si>
    <t>con_03m_m67_a3_001_Max_ Reg.xlsx_RoiSetAuto-40.zip Distance px</t>
  </si>
  <si>
    <t>shi_01m_m67_a3_003_Max_ Reg.xlsx_RoiSetAuto-9.zip Distance px</t>
  </si>
  <si>
    <t>con_03m_m67_a3_001_Max_ Reg.xlsx_RoiSetAuto-41.zip Distance px</t>
  </si>
  <si>
    <t>shi_02m_m67_a3_001_Max_ Reg.xlsx_RoiSetAuto-10.zip Distance px</t>
  </si>
  <si>
    <t>con_03m_m67_a3_001_Max_ Reg.xlsx_RoiSetAuto-42.zip Distance px</t>
  </si>
  <si>
    <t>shi_02m_m67_a3_001_Max_ Reg.xlsx_RoiSetAuto-11.zip Distance px</t>
  </si>
  <si>
    <t>con_03m_m67_a3_001_Max_ Reg.xlsx_RoiSetAuto-43.zip Distance px</t>
  </si>
  <si>
    <t>shi_02m_m67_a3_001_Max_ Reg.xlsx_RoiSetAuto-15.zip Distance px</t>
  </si>
  <si>
    <t>con_03m_m67_a3_001_Max_ Reg.xlsx_RoiSetAuto-44.zip Distance px</t>
  </si>
  <si>
    <t>shi_02m_m67_a3_001_Max_ Reg.xlsx_RoiSetAuto-17.zip Distance px</t>
  </si>
  <si>
    <t>con_03m_m67_a3_001_Max_ Reg.xlsx_RoiSetAuto-45.zip Distance px</t>
  </si>
  <si>
    <t>shi_02m_m67_a3_001_Max_ Reg.xlsx_RoiSetAuto-2.zip Distance px</t>
  </si>
  <si>
    <t>con_03m_m67_a3_001_Max_ Reg.xlsx_RoiSetAuto-46.zip Distance px</t>
  </si>
  <si>
    <t>shi_02m_m67_a3_001_Max_ Reg.xlsx_RoiSetAuto-22.zip Distance px</t>
  </si>
  <si>
    <t>con_03m_m67_a3_001_Max_ Reg.xlsx_RoiSetAuto-47.zip Distance px</t>
  </si>
  <si>
    <t>shi_02m_m67_a3_001_Max_ Reg.xlsx_RoiSetAuto-24.zip Distance px</t>
  </si>
  <si>
    <t>con_03m_m67_a3_001_Max_ Reg.xlsx_RoiSetAuto-48.zip Distance px</t>
  </si>
  <si>
    <t>shi_02m_m67_a3_001_Max_ Reg.xlsx_RoiSetAuto-25.zip Distance px</t>
  </si>
  <si>
    <t>con_03m_m67_a3_001_Max_ Reg.xlsx_RoiSetAuto-49.zip Distance px</t>
  </si>
  <si>
    <t>shi_02m_m67_a3_001_Max_ Reg.xlsx_RoiSetAuto-26.zip Distance px</t>
  </si>
  <si>
    <t>con_03m_m67_a3_001_Max_ Reg.xlsx_RoiSetAuto-50.zip Distance px</t>
  </si>
  <si>
    <t>shi_02m_m67_a3_001_Max_ Reg.xlsx_RoiSetAuto-28.zip Distance px</t>
  </si>
  <si>
    <t>con_03m_m67_a3_001_Max_ Reg.xlsx_RoiSetAuto-51.zip Distance px</t>
  </si>
  <si>
    <t>shi_02m_m67_a3_001_Max_ Reg.xlsx_RoiSetAuto-3.zip Distance px</t>
  </si>
  <si>
    <t>con_03m_m67_a3_001_Max_ Reg.xlsx_RoiSetAuto-52.zip Distance px</t>
  </si>
  <si>
    <t>shi_02m_m67_a3_001_Max_ Reg.xlsx_RoiSetAuto-31.zip Distance px</t>
  </si>
  <si>
    <t>con_03m_m67_a3_001_Max_ Reg.xlsx_RoiSetAuto-53.zip Distance px</t>
  </si>
  <si>
    <t>shi_02m_m67_a3_001_Max_ Reg.xlsx_RoiSetAuto-33.zip Distance px</t>
  </si>
  <si>
    <t>con_03m_m67_a3_001_Max_ Reg.xlsx_RoiSetAuto-54.zip Distance px</t>
  </si>
  <si>
    <t>shi_02m_m67_a3_001_Max_ Reg.xlsx_RoiSetAuto-34.zip Distance px</t>
  </si>
  <si>
    <t>con_03m_m67_a3_001_Max_ Reg.xlsx_RoiSetAuto-56.zip Distance px</t>
  </si>
  <si>
    <t>shi_02m_m67_a3_001_Max_ Reg.xlsx_RoiSetAuto-37.zip Distance px</t>
  </si>
  <si>
    <t>con_03m_m67_a3_001_Max_ Reg.xlsx_RoiSetAuto-57.zip Distance px</t>
  </si>
  <si>
    <t>shi_02m_m67_a3_001_Max_ Reg.xlsx_RoiSetAuto-38.zip Distance px</t>
  </si>
  <si>
    <t>con_03m_m67_a3_001_Max_ Reg.xlsx_RoiSetAuto-58.zip Distance px</t>
  </si>
  <si>
    <t>shi_02m_m67_a3_001_Max_ Reg.xlsx_RoiSetAuto-4.zip Distance px</t>
  </si>
  <si>
    <t>con_03m_m67_a3_001_Max_ Reg.xlsx_RoiSetAuto-59.zip Distance px</t>
  </si>
  <si>
    <t>shi_02m_m67_a3_001_Max_ Reg.xlsx_RoiSetAuto-40.zip Distance px</t>
  </si>
  <si>
    <t>con_03m_m67_a3_001_Max_ Reg.xlsx_RoiSetAuto-6.zip Distance px</t>
  </si>
  <si>
    <t>shi_02m_m67_a3_001_Max_ Reg.xlsx_RoiSetAuto-41.zip Distance px</t>
  </si>
  <si>
    <t>con_03m_m67_a3_001_Max_ Reg.xlsx_RoiSetAuto-61.zip Distance px</t>
  </si>
  <si>
    <t>shi_02m_m67_a3_001_Max_ Reg.xlsx_RoiSetAuto-43.zip Distance px</t>
  </si>
  <si>
    <t>con_03m_m67_a3_001_Max_ Reg.xlsx_RoiSetAuto-62.zip Distance px</t>
  </si>
  <si>
    <t>shi_02m_m67_a3_001_Max_ Reg.xlsx_RoiSetAuto-44.zip Distance px</t>
  </si>
  <si>
    <t>con_03m_m67_a3_001_Max_ Reg.xlsx_RoiSetAuto-63.zip Distance px</t>
  </si>
  <si>
    <t>shi_02m_m67_a3_001_Max_ Reg.xlsx_RoiSetAuto-45.zip Distance px</t>
  </si>
  <si>
    <t>con_03m_m67_a3_001_Max_ Reg.xlsx_RoiSetAuto-64.zip Distance px</t>
  </si>
  <si>
    <t>shi_02m_m67_a3_001_Max_ Reg.xlsx_RoiSetAuto-46.zip Distance px</t>
  </si>
  <si>
    <t>con_03m_m67_a3_001_Max_ Reg.xlsx_RoiSetAuto-65.zip Distance px</t>
  </si>
  <si>
    <t>shi_02m_m67_a3_001_Max_ Reg.xlsx_RoiSetAuto-48.zip Distance px</t>
  </si>
  <si>
    <t>con_03m_m67_a3_001_Max_ Reg.xlsx_RoiSetAuto-66.zip Distance px</t>
  </si>
  <si>
    <t>shi_02m_m67_a3_001_Max_ Reg.xlsx_RoiSetAuto-49.zip Distance px</t>
  </si>
  <si>
    <t>con_03m_m67_a3_001_Max_ Reg.xlsx_RoiSetAuto-67.zip Distance px</t>
  </si>
  <si>
    <t>shi_02m_m67_a3_001_Max_ Reg.xlsx_RoiSetAuto-50.zip Distance px</t>
  </si>
  <si>
    <t>con_03m_m67_a3_001_Max_ Reg.xlsx_RoiSetAuto-68.zip Distance px</t>
  </si>
  <si>
    <t>shi_02m_m67_a3_001_Max_ Reg.xlsx_RoiSetAuto-53.zip Distance px</t>
  </si>
  <si>
    <t>con_03m_m67_a3_001_Max_ Reg.xlsx_RoiSetAuto-69.zip Distance px</t>
  </si>
  <si>
    <t>shi_02m_m67_a3_001_Max_ Reg.xlsx_RoiSetAuto-54.zip Distance px</t>
  </si>
  <si>
    <t>con_03m_m67_a3_001_Max_ Reg.xlsx_RoiSetAuto-7.zip Distance px</t>
  </si>
  <si>
    <t>shi_02m_m67_a3_001_Max_ Reg.xlsx_RoiSetAuto-55.zip Distance px</t>
  </si>
  <si>
    <t>con_03m_m67_a3_001_Max_ Reg.xlsx_RoiSetAuto-70.zip Distance px</t>
  </si>
  <si>
    <t>shi_02m_m67_a3_001_Max_ Reg.xlsx_RoiSetAuto-56.zip Distance px</t>
  </si>
  <si>
    <t>con_03m_m67_a3_001_Max_ Reg.xlsx_RoiSetAuto-71.zip Distance px</t>
  </si>
  <si>
    <t>shi_02m_m67_a3_001_Max_ Reg.xlsx_RoiSetAuto-6.zip Distance px</t>
  </si>
  <si>
    <t>con_03m_m67_a3_001_Max_ Reg.xlsx_RoiSetAuto-72.zip Distance px</t>
  </si>
  <si>
    <t>shi_02m_m67_a3_001_Max_ Reg.xlsx_RoiSetAuto-61.zip Distance px</t>
  </si>
  <si>
    <t>con_03m_m67_a3_001_Max_ Reg.xlsx_RoiSetAuto-73.zip Distance px</t>
  </si>
  <si>
    <t>shi_02m_m67_a3_001_Max_ Reg.xlsx_RoiSetAuto-63.zip Distance px</t>
  </si>
  <si>
    <t>con_03m_m67_a3_001_Max_ Reg.xlsx_RoiSetAuto-74.zip Distance px</t>
  </si>
  <si>
    <t>shi_02m_m67_a3_001_Max_ Reg.xlsx_RoiSetAuto-64.zip Distance px</t>
  </si>
  <si>
    <t>con_03m_m67_a3_001_Max_ Reg.xlsx_RoiSetAuto-75.zip Distance px</t>
  </si>
  <si>
    <t>shi_02m_m67_a3_001_Max_ Reg.xlsx_RoiSetAuto-65.zip Distance px</t>
  </si>
  <si>
    <t>con_03m_m67_a3_001_Max_ Reg.xlsx_RoiSetAuto-76.zip Distance px</t>
  </si>
  <si>
    <t>shi_02m_m67_a3_001_Max_ Reg.xlsx_RoiSetAuto-66.zip Distance px</t>
  </si>
  <si>
    <t>con_03m_m67_a3_001_Max_ Reg.xlsx_RoiSetAuto-77.zip Distance px</t>
  </si>
  <si>
    <t>shi_02m_m67_a3_001_Max_ Reg.xlsx_RoiSetAuto-7.zip Distance px</t>
  </si>
  <si>
    <t>con_03m_m67_a3_001_Max_ Reg.xlsx_RoiSetAuto-78.zip Distance px</t>
  </si>
  <si>
    <t>shi_02m_m67_a3_001_Max_ Reg.xlsx_RoiSetAuto-9.zip Distance px</t>
  </si>
  <si>
    <t>con_03m_m67_a3_001_Max_ Reg.xlsx_RoiSetAuto-79.zip Distance px</t>
  </si>
  <si>
    <t>shi_03m_m67_a3_001_Max_ Reg.xlsx_RoiSetAuto-1.zip Distance px</t>
  </si>
  <si>
    <t>con_03m_m67_a3_001_Max_ Reg.xlsx_RoiSetAuto-8.zip Distance px</t>
  </si>
  <si>
    <t>shi_03m_m67_a3_001_Max_ Reg.xlsx_RoiSetAuto-10.zip Distance px</t>
  </si>
  <si>
    <t>con_03m_m67_a3_001_Max_ Reg.xlsx_RoiSetAuto-80.zip Distance px</t>
  </si>
  <si>
    <t>shi_03m_m67_a3_001_Max_ Reg.xlsx_RoiSetAuto-11.zip Distance px</t>
  </si>
  <si>
    <t>con_03m_m67_a3_001_Max_ Reg.xlsx_RoiSetAuto-81.zip Distance px</t>
  </si>
  <si>
    <t>shi_03m_m67_a3_001_Max_ Reg.xlsx_RoiSetAuto-15.zip Distance px</t>
  </si>
  <si>
    <t>con_03m_m67_a3_001_Max_ Reg.xlsx_RoiSetAuto-82.zip Distance px</t>
  </si>
  <si>
    <t>shi_03m_m67_a3_001_Max_ Reg.xlsx_RoiSetAuto-16.zip Distance px</t>
  </si>
  <si>
    <t>con_03m_m67_a3_001_Max_ Reg.xlsx_RoiSetAuto-84.zip Distance px</t>
  </si>
  <si>
    <t>shi_03m_m67_a3_001_Max_ Reg.xlsx_RoiSetAuto-17.zip Distance px</t>
  </si>
  <si>
    <t>con_03m_m67_a3_001_Max_ Reg.xlsx_RoiSetAuto-85.zip Distance px</t>
  </si>
  <si>
    <t>shi_03m_m67_a3_001_Max_ Reg.xlsx_RoiSetAuto-18.zip Distance px</t>
  </si>
  <si>
    <t>con_03m_m67_a3_001_Max_ Reg.xlsx_RoiSetAuto-86.zip Distance px</t>
  </si>
  <si>
    <t>shi_03m_m67_a3_001_Max_ Reg.xlsx_RoiSetAuto-20.zip Distance px</t>
  </si>
  <si>
    <t>con_03m_m67_a3_001_Max_ Reg.xlsx_RoiSetAuto-87.zip Distance px</t>
  </si>
  <si>
    <t>shi_03m_m67_a3_001_Max_ Reg.xlsx_RoiSetAuto-21.zip Distance px</t>
  </si>
  <si>
    <t>con_03m_m67_a3_001_Max_ Reg.xlsx_RoiSetAuto-88.zip Distance px</t>
  </si>
  <si>
    <t>shi_03m_m67_a3_001_Max_ Reg.xlsx_RoiSetAuto-22.zip Distance px</t>
  </si>
  <si>
    <t>con_03m_m67_a3_001_Max_ Reg.xlsx_RoiSetAuto-89.zip Distance px</t>
  </si>
  <si>
    <t>shi_03m_m67_a3_001_Max_ Reg.xlsx_RoiSetAuto-23.zip Distance px</t>
  </si>
  <si>
    <t>con_03m_m67_a3_001_Max_ Reg.xlsx_RoiSetAuto-9.zip Distance px</t>
  </si>
  <si>
    <t>shi_03m_m67_a3_001_Max_ Reg.xlsx_RoiSetAuto-24.zip Distance px</t>
  </si>
  <si>
    <t>con_03m_m67_a3_001_Max_ Reg.xlsx_RoiSetAuto-90.zip Distance px</t>
  </si>
  <si>
    <t>shi_03m_m67_a3_001_Max_ Reg.xlsx_RoiSetAuto-26.zip Distance px</t>
  </si>
  <si>
    <t>con_03m_m67_a3_001_Max_ Reg.xlsx_RoiSetAuto-91.zip Distance px</t>
  </si>
  <si>
    <t>shi_03m_m67_a3_001_Max_ Reg.xlsx_RoiSetAuto-29.zip Distance px</t>
  </si>
  <si>
    <t>con_03m_m67_a3_001_Max_ Reg.xlsx_RoiSetAuto-92.zip Distance px</t>
  </si>
  <si>
    <t>shi_03m_m67_a3_001_Max_ Reg.xlsx_RoiSetAuto-31.zip Distance px</t>
  </si>
  <si>
    <t>con_03m_m67_a3_001_Max_ Reg.xlsx_RoiSetAuto-93.zip Distance px</t>
  </si>
  <si>
    <t>shi_03m_m67_a3_001_Max_ Reg.xlsx_RoiSetAuto-32.zip Distance px</t>
  </si>
  <si>
    <t>con_03m_m67_a3_001_Max_ Reg.xlsx_RoiSetAuto-94.zip Distance px</t>
  </si>
  <si>
    <t>shi_03m_m67_a3_001_Max_ Reg.xlsx_RoiSetAuto-33.zip Distance px</t>
  </si>
  <si>
    <t>con_03m_m67_a3_001_Max_ Reg.xlsx_RoiSetAuto-95.zip Distance px</t>
  </si>
  <si>
    <t>shi_03m_m67_a3_001_Max_ Reg.xlsx_RoiSetAuto-34.zip Distance px</t>
  </si>
  <si>
    <t>con_03m_m67_a3_002_Max_ Reg.xlsx_RoiSetAuto-1.zip Distance px</t>
  </si>
  <si>
    <t>shi_03m_m67_a3_001_Max_ Reg.xlsx_RoiSetAuto-37.zip Distance px</t>
  </si>
  <si>
    <t>con_03m_m67_a3_002_Max_ Reg.xlsx_RoiSetAuto-10.zip Distance px</t>
  </si>
  <si>
    <t>shi_03m_m67_a3_001_Max_ Reg.xlsx_RoiSetAuto-38.zip Distance px</t>
  </si>
  <si>
    <t>con_03m_m67_a3_002_Max_ Reg.xlsx_RoiSetAuto-11.zip Distance px</t>
  </si>
  <si>
    <t>shi_03m_m67_a3_001_Max_ Reg.xlsx_RoiSetAuto-39.zip Distance px</t>
  </si>
  <si>
    <t>con_03m_m67_a3_002_Max_ Reg.xlsx_RoiSetAuto-12.zip Distance px</t>
  </si>
  <si>
    <t>shi_03m_m67_a3_001_Max_ Reg.xlsx_RoiSetAuto-4.zip Distance px</t>
  </si>
  <si>
    <t>con_03m_m67_a3_002_Max_ Reg.xlsx_RoiSetAuto-13.zip Distance px</t>
  </si>
  <si>
    <t>shi_03m_m67_a3_001_Max_ Reg.xlsx_RoiSetAuto-41.zip Distance px</t>
  </si>
  <si>
    <t>con_03m_m67_a3_002_Max_ Reg.xlsx_RoiSetAuto-14.zip Distance px</t>
  </si>
  <si>
    <t>shi_03m_m67_a3_001_Max_ Reg.xlsx_RoiSetAuto-42.zip Distance px</t>
  </si>
  <si>
    <t>con_03m_m67_a3_002_Max_ Reg.xlsx_RoiSetAuto-15.zip Distance px</t>
  </si>
  <si>
    <t>shi_03m_m67_a3_001_Max_ Reg.xlsx_RoiSetAuto-43.zip Distance px</t>
  </si>
  <si>
    <t>con_03m_m67_a3_002_Max_ Reg.xlsx_RoiSetAuto-16.zip Distance px</t>
  </si>
  <si>
    <t>shi_03m_m67_a3_001_Max_ Reg.xlsx_RoiSetAuto-46.zip Distance px</t>
  </si>
  <si>
    <t>con_03m_m67_a3_002_Max_ Reg.xlsx_RoiSetAuto-17.zip Distance px</t>
  </si>
  <si>
    <t>shi_03m_m67_a3_001_Max_ Reg.xlsx_RoiSetAuto-47.zip Distance px</t>
  </si>
  <si>
    <t>con_03m_m67_a3_002_Max_ Reg.xlsx_RoiSetAuto-18.zip Distance px</t>
  </si>
  <si>
    <t>shi_03m_m67_a3_001_Max_ Reg.xlsx_RoiSetAuto-49.zip Distance px</t>
  </si>
  <si>
    <t>con_03m_m67_a3_002_Max_ Reg.xlsx_RoiSetAuto-19.zip Distance px</t>
  </si>
  <si>
    <t>shi_03m_m67_a3_001_Max_ Reg.xlsx_RoiSetAuto-52.zip Distance px</t>
  </si>
  <si>
    <t>con_03m_m67_a3_002_Max_ Reg.xlsx_RoiSetAuto-2.zip Distance px</t>
  </si>
  <si>
    <t>shi_03m_m67_a3_001_Max_ Reg.xlsx_RoiSetAuto-55.zip Distance px</t>
  </si>
  <si>
    <t>con_03m_m67_a3_002_Max_ Reg.xlsx_RoiSetAuto-20.zip Distance px</t>
  </si>
  <si>
    <t>shi_03m_m67_a3_001_Max_ Reg.xlsx_RoiSetAuto-56.zip Distance px</t>
  </si>
  <si>
    <t>con_03m_m67_a3_002_Max_ Reg.xlsx_RoiSetAuto-21.zip Distance px</t>
  </si>
  <si>
    <t>shi_03m_m67_a3_001_Max_ Reg.xlsx_RoiSetAuto-57.zip Distance px</t>
  </si>
  <si>
    <t>con_03m_m67_a3_002_Max_ Reg.xlsx_RoiSetAuto-22.zip Distance px</t>
  </si>
  <si>
    <t>shi_03m_m67_a3_001_Max_ Reg.xlsx_RoiSetAuto-58.zip Distance px</t>
  </si>
  <si>
    <t>con_03m_m67_a3_002_Max_ Reg.xlsx_RoiSetAuto-23.zip Distance px</t>
  </si>
  <si>
    <t>shi_03m_m67_a3_001_Max_ Reg.xlsx_RoiSetAuto-59.zip Distance px</t>
  </si>
  <si>
    <t>con_03m_m67_a3_002_Max_ Reg.xlsx_RoiSetAuto-24.zip Distance px</t>
  </si>
  <si>
    <t>shi_03m_m67_a3_001_Max_ Reg.xlsx_RoiSetAuto-6.zip Distance px</t>
  </si>
  <si>
    <t>con_03m_m67_a3_002_Max_ Reg.xlsx_RoiSetAuto-25.zip Distance px</t>
  </si>
  <si>
    <t>shi_03m_m67_a3_001_Max_ Reg.xlsx_RoiSetAuto-60.zip Distance px</t>
  </si>
  <si>
    <t>con_03m_m67_a3_002_Max_ Reg.xlsx_RoiSetAuto-26.zip Distance px</t>
  </si>
  <si>
    <t>shi_03m_m67_a3_001_Max_ Reg.xlsx_RoiSetAuto-61.zip Distance px</t>
  </si>
  <si>
    <t>con_03m_m67_a3_002_Max_ Reg.xlsx_RoiSetAuto-27.zip Distance px</t>
  </si>
  <si>
    <t>shi_03m_m67_a3_001_Max_ Reg.xlsx_RoiSetAuto-7.zip Distance px</t>
  </si>
  <si>
    <t>con_03m_m67_a3_002_Max_ Reg.xlsx_RoiSetAuto-28.zip Distance px</t>
  </si>
  <si>
    <t>shi_03m_m67_a3_001_Max_ Reg.xlsx_RoiSetAuto-8.zip Distance px</t>
  </si>
  <si>
    <t>con_03m_m67_a3_002_Max_ Reg.xlsx_RoiSetAuto-29.zip Distance px</t>
  </si>
  <si>
    <t>shi_03m_m67_a3_002_Max_ Reg.xlsx_RoiSetAuto-1.zip Distance px</t>
  </si>
  <si>
    <t>con_03m_m67_a3_002_Max_ Reg.xlsx_RoiSetAuto-30.zip Distance px</t>
  </si>
  <si>
    <t>shi_03m_m67_a3_002_Max_ Reg.xlsx_RoiSetAuto-10.zip Distance px</t>
  </si>
  <si>
    <t>con_03m_m67_a3_002_Max_ Reg.xlsx_RoiSetAuto-31.zip Distance px</t>
  </si>
  <si>
    <t>shi_03m_m67_a3_002_Max_ Reg.xlsx_RoiSetAuto-11.zip Distance px</t>
  </si>
  <si>
    <t>con_03m_m67_a3_002_Max_ Reg.xlsx_RoiSetAuto-32.zip Distance px</t>
  </si>
  <si>
    <t>shi_03m_m67_a3_002_Max_ Reg.xlsx_RoiSetAuto-12.zip Distance px</t>
  </si>
  <si>
    <t>con_03m_m67_a3_002_Max_ Reg.xlsx_RoiSetAuto-33.zip Distance px</t>
  </si>
  <si>
    <t>shi_03m_m67_a3_002_Max_ Reg.xlsx_RoiSetAuto-13.zip Distance px</t>
  </si>
  <si>
    <t>con_03m_m67_a3_002_Max_ Reg.xlsx_RoiSetAuto-34.zip Distance px</t>
  </si>
  <si>
    <t>shi_03m_m67_a3_002_Max_ Reg.xlsx_RoiSetAuto-14.zip Distance px</t>
  </si>
  <si>
    <t>con_03m_m67_a3_002_Max_ Reg.xlsx_RoiSetAuto-35.zip Distance px</t>
  </si>
  <si>
    <t>shi_03m_m67_a3_002_Max_ Reg.xlsx_RoiSetAuto-15.zip Distance px</t>
  </si>
  <si>
    <t>con_03m_m67_a3_002_Max_ Reg.xlsx_RoiSetAuto-36.zip Distance px</t>
  </si>
  <si>
    <t>shi_03m_m67_a3_002_Max_ Reg.xlsx_RoiSetAuto-16.zip Distance px</t>
  </si>
  <si>
    <t>con_03m_m67_a3_002_Max_ Reg.xlsx_RoiSetAuto-37.zip Distance px</t>
  </si>
  <si>
    <t>shi_03m_m67_a3_002_Max_ Reg.xlsx_RoiSetAuto-17.zip Distance px</t>
  </si>
  <si>
    <t>con_03m_m67_a3_002_Max_ Reg.xlsx_RoiSetAuto-38.zip Distance px</t>
  </si>
  <si>
    <t>shi_03m_m67_a3_002_Max_ Reg.xlsx_RoiSetAuto-18.zip Distance px</t>
  </si>
  <si>
    <t>con_03m_m67_a3_002_Max_ Reg.xlsx_RoiSetAuto-39.zip Distance px</t>
  </si>
  <si>
    <t>shi_03m_m67_a3_002_Max_ Reg.xlsx_RoiSetAuto-19.zip Distance px</t>
  </si>
  <si>
    <t>con_03m_m67_a3_002_Max_ Reg.xlsx_RoiSetAuto-4.zip Distance px</t>
  </si>
  <si>
    <t>shi_03m_m67_a3_002_Max_ Reg.xlsx_RoiSetAuto-2.zip Distance px</t>
  </si>
  <si>
    <t>con_03m_m67_a3_002_Max_ Reg.xlsx_RoiSetAuto-40.zip Distance px</t>
  </si>
  <si>
    <t>shi_03m_m67_a3_002_Max_ Reg.xlsx_RoiSetAuto-20.zip Distance px</t>
  </si>
  <si>
    <t>con_03m_m67_a3_002_Max_ Reg.xlsx_RoiSetAuto-41.zip Distance px</t>
  </si>
  <si>
    <t>shi_03m_m67_a3_002_Max_ Reg.xlsx_RoiSetAuto-21.zip Distance px</t>
  </si>
  <si>
    <t>con_03m_m67_a3_002_Max_ Reg.xlsx_RoiSetAuto-42.zip Distance px</t>
  </si>
  <si>
    <t>shi_03m_m67_a3_002_Max_ Reg.xlsx_RoiSetAuto-22.zip Distance px</t>
  </si>
  <si>
    <t>con_03m_m67_a3_002_Max_ Reg.xlsx_RoiSetAuto-44.zip Distance px</t>
  </si>
  <si>
    <t>shi_03m_m67_a3_002_Max_ Reg.xlsx_RoiSetAuto-23.zip Distance px</t>
  </si>
  <si>
    <t>con_03m_m67_a3_002_Max_ Reg.xlsx_RoiSetAuto-45.zip Distance px</t>
  </si>
  <si>
    <t>shi_03m_m67_a3_002_Max_ Reg.xlsx_RoiSetAuto-24.zip Distance px</t>
  </si>
  <si>
    <t>con_03m_m67_a3_002_Max_ Reg.xlsx_RoiSetAuto-46.zip Distance px</t>
  </si>
  <si>
    <t>shi_03m_m67_a3_002_Max_ Reg.xlsx_RoiSetAuto-25.zip Distance px</t>
  </si>
  <si>
    <t>con_03m_m67_a3_002_Max_ Reg.xlsx_RoiSetAuto-47.zip Distance px</t>
  </si>
  <si>
    <t>shi_03m_m67_a3_002_Max_ Reg.xlsx_RoiSetAuto-26.zip Distance px</t>
  </si>
  <si>
    <t>con_03m_m67_a3_002_Max_ Reg.xlsx_RoiSetAuto-48.zip Distance px</t>
  </si>
  <si>
    <t>shi_03m_m67_a3_002_Max_ Reg.xlsx_RoiSetAuto-27.zip Distance px</t>
  </si>
  <si>
    <t>con_03m_m67_a3_002_Max_ Reg.xlsx_RoiSetAuto-5.zip Distance px</t>
  </si>
  <si>
    <t>shi_03m_m67_a3_002_Max_ Reg.xlsx_RoiSetAuto-28.zip Distance px</t>
  </si>
  <si>
    <t>con_03m_m67_a3_002_Max_ Reg.xlsx_RoiSetAuto-6.zip Distance px</t>
  </si>
  <si>
    <t>shi_03m_m67_a3_002_Max_ Reg.xlsx_RoiSetAuto-29.zip Distance px</t>
  </si>
  <si>
    <t>con_03m_m67_a3_002_Max_ Reg.xlsx_RoiSetAuto-7.zip Distance px</t>
  </si>
  <si>
    <t>shi_03m_m67_a3_002_Max_ Reg.xlsx_RoiSetAuto-3.zip Distance px</t>
  </si>
  <si>
    <t>con_03m_m67_a3_002_Max_ Reg.xlsx_RoiSetAuto-8.zip Distance px</t>
  </si>
  <si>
    <t>shi_03m_m67_a3_002_Max_ Reg.xlsx_RoiSetAuto-30.zip Distance px</t>
  </si>
  <si>
    <t>con_03m_m67_a3_002_Max_ Reg.xlsx_RoiSetAuto-9.zip Distance px</t>
  </si>
  <si>
    <t>shi_03m_m67_a3_002_Max_ Reg.xlsx_RoiSetAuto-31.zip Distance px</t>
  </si>
  <si>
    <t>con_03m_m67_a3_003_Max_ Reg.xlsx_RoiSetAuto-1.zip Distance px</t>
  </si>
  <si>
    <t>shi_03m_m67_a3_002_Max_ Reg.xlsx_RoiSetAuto-32.zip Distance px</t>
  </si>
  <si>
    <t>con_03m_m67_a3_003_Max_ Reg.xlsx_RoiSetAuto-11.zip Distance px</t>
  </si>
  <si>
    <t>shi_03m_m67_a3_002_Max_ Reg.xlsx_RoiSetAuto-33.zip Distance px</t>
  </si>
  <si>
    <t>con_03m_m67_a3_003_Max_ Reg.xlsx_RoiSetAuto-12.zip Distance px</t>
  </si>
  <si>
    <t>shi_03m_m67_a3_002_Max_ Reg.xlsx_RoiSetAuto-34.zip Distance px</t>
  </si>
  <si>
    <t>con_03m_m67_a3_003_Max_ Reg.xlsx_RoiSetAuto-13.zip Distance px</t>
  </si>
  <si>
    <t>shi_03m_m67_a3_002_Max_ Reg.xlsx_RoiSetAuto-35.zip Distance px</t>
  </si>
  <si>
    <t>con_03m_m67_a3_003_Max_ Reg.xlsx_RoiSetAuto-14.zip Distance px</t>
  </si>
  <si>
    <t>shi_03m_m67_a3_002_Max_ Reg.xlsx_RoiSetAuto-36.zip Distance px</t>
  </si>
  <si>
    <t>con_03m_m67_a3_003_Max_ Reg.xlsx_RoiSetAuto-15.zip Distance px</t>
  </si>
  <si>
    <t>shi_03m_m67_a3_002_Max_ Reg.xlsx_RoiSetAuto-37.zip Distance px</t>
  </si>
  <si>
    <t>con_03m_m67_a3_003_Max_ Reg.xlsx_RoiSetAuto-17.zip Distance px</t>
  </si>
  <si>
    <t>shi_03m_m67_a3_002_Max_ Reg.xlsx_RoiSetAuto-38.zip Distance px</t>
  </si>
  <si>
    <t>con_03m_m67_a3_003_Max_ Reg.xlsx_RoiSetAuto-18.zip Distance px</t>
  </si>
  <si>
    <t>shi_03m_m67_a3_002_Max_ Reg.xlsx_RoiSetAuto-39.zip Distance px</t>
  </si>
  <si>
    <t>con_03m_m67_a3_003_Max_ Reg.xlsx_RoiSetAuto-2.zip Distance px</t>
  </si>
  <si>
    <t>shi_03m_m67_a3_002_Max_ Reg.xlsx_RoiSetAuto-4.zip Distance px</t>
  </si>
  <si>
    <t>con_03m_m67_a3_003_Max_ Reg.xlsx_RoiSetAuto-20.zip Distance px</t>
  </si>
  <si>
    <t>shi_03m_m67_a3_002_Max_ Reg.xlsx_RoiSetAuto-40.zip Distance px</t>
  </si>
  <si>
    <t>con_03m_m67_a3_003_Max_ Reg.xlsx_RoiSetAuto-3.zip Distance px</t>
  </si>
  <si>
    <t>shi_03m_m67_a3_002_Max_ Reg.xlsx_RoiSetAuto-41.zip Distance px</t>
  </si>
  <si>
    <t>con_03m_m67_a3_003_Max_ Reg.xlsx_RoiSetAuto-5.zip Distance px</t>
  </si>
  <si>
    <t>shi_03m_m67_a3_002_Max_ Reg.xlsx_RoiSetAuto-42.zip Distance px</t>
  </si>
  <si>
    <t>con_03m_m67_a3_003_Max_ Reg.xlsx_RoiSetAuto-6.zip Distance px</t>
  </si>
  <si>
    <t>shi_03m_m67_a3_002_Max_ Reg.xlsx_RoiSetAuto-43.zip Distance px</t>
  </si>
  <si>
    <t>con_03m_m67_a3_003_Max_ Reg.xlsx_RoiSetAuto-7.zip Distance px</t>
  </si>
  <si>
    <t>shi_03m_m67_a3_002_Max_ Reg.xlsx_RoiSetAuto-44.zip Distance px</t>
  </si>
  <si>
    <t>con_03m_m67_a3_003_Max_ Reg.xlsx_RoiSetAuto-9.zip Distance px</t>
  </si>
  <si>
    <t>shi_03m_m67_a3_002_Max_ Reg.xlsx_RoiSetAuto-45.zip Distance px</t>
  </si>
  <si>
    <t>con_04m_m67_a3_002_Max_ Reg.xlsx_RoiSetAuto-1.zip Distance px</t>
  </si>
  <si>
    <t>shi_03m_m67_a3_002_Max_ Reg.xlsx_RoiSetAuto-46.zip Distance px</t>
  </si>
  <si>
    <t>con_04m_m67_a3_002_Max_ Reg.xlsx_RoiSetAuto-10.zip Distance px</t>
  </si>
  <si>
    <t>shi_03m_m67_a3_002_Max_ Reg.xlsx_RoiSetAuto-47.zip Distance px</t>
  </si>
  <si>
    <t>con_04m_m67_a3_002_Max_ Reg.xlsx_RoiSetAuto-11.zip Distance px</t>
  </si>
  <si>
    <t>shi_03m_m67_a3_002_Max_ Reg.xlsx_RoiSetAuto-48.zip Distance px</t>
  </si>
  <si>
    <t>con_04m_m67_a3_002_Max_ Reg.xlsx_RoiSetAuto-12.zip Distance px</t>
  </si>
  <si>
    <t>shi_03m_m67_a3_002_Max_ Reg.xlsx_RoiSetAuto-5.zip Distance px</t>
  </si>
  <si>
    <t>con_04m_m67_a3_002_Max_ Reg.xlsx_RoiSetAuto-13.zip Distance px</t>
  </si>
  <si>
    <t>shi_03m_m67_a3_002_Max_ Reg.xlsx_RoiSetAuto-50.zip Distance px</t>
  </si>
  <si>
    <t>con_04m_m67_a3_002_Max_ Reg.xlsx_RoiSetAuto-14.zip Distance px</t>
  </si>
  <si>
    <t>shi_03m_m67_a3_002_Max_ Reg.xlsx_RoiSetAuto-51.zip Distance px</t>
  </si>
  <si>
    <t>con_04m_m67_a3_002_Max_ Reg.xlsx_RoiSetAuto-15.zip Distance px</t>
  </si>
  <si>
    <t>shi_03m_m67_a3_002_Max_ Reg.xlsx_RoiSetAuto-52.zip Distance px</t>
  </si>
  <si>
    <t>con_04m_m67_a3_002_Max_ Reg.xlsx_RoiSetAuto-16.zip Distance px</t>
  </si>
  <si>
    <t>shi_03m_m67_a3_002_Max_ Reg.xlsx_RoiSetAuto-53.zip Distance px</t>
  </si>
  <si>
    <t>con_04m_m67_a3_002_Max_ Reg.xlsx_RoiSetAuto-17.zip Distance px</t>
  </si>
  <si>
    <t>shi_03m_m67_a3_002_Max_ Reg.xlsx_RoiSetAuto-54.zip Distance px</t>
  </si>
  <si>
    <t>con_04m_m67_a3_002_Max_ Reg.xlsx_RoiSetAuto-18.zip Distance px</t>
  </si>
  <si>
    <t>shi_03m_m67_a3_002_Max_ Reg.xlsx_RoiSetAuto-55.zip Distance px</t>
  </si>
  <si>
    <t>con_04m_m67_a3_002_Max_ Reg.xlsx_RoiSetAuto-19.zip Distance px</t>
  </si>
  <si>
    <t>shi_03m_m67_a3_002_Max_ Reg.xlsx_RoiSetAuto-56.zip Distance px</t>
  </si>
  <si>
    <t>con_04m_m67_a3_002_Max_ Reg.xlsx_RoiSetAuto-2.zip Distance px</t>
  </si>
  <si>
    <t>shi_03m_m67_a3_002_Max_ Reg.xlsx_RoiSetAuto-58.zip Distance px</t>
  </si>
  <si>
    <t>con_04m_m67_a3_002_Max_ Reg.xlsx_RoiSetAuto-20.zip Distance px</t>
  </si>
  <si>
    <t>shi_03m_m67_a3_002_Max_ Reg.xlsx_RoiSetAuto-6.zip Distance px</t>
  </si>
  <si>
    <t>con_04m_m67_a3_002_Max_ Reg.xlsx_RoiSetAuto-21.zip Distance px</t>
  </si>
  <si>
    <t>shi_03m_m67_a3_002_Max_ Reg.xlsx_RoiSetAuto-7.zip Distance px</t>
  </si>
  <si>
    <t>con_04m_m67_a3_002_Max_ Reg.xlsx_RoiSetAuto-22.zip Distance px</t>
  </si>
  <si>
    <t>shi_03m_m67_a3_002_Max_ Reg.xlsx_RoiSetAuto-8.zip Distance px</t>
  </si>
  <si>
    <t>con_04m_m67_a3_002_Max_ Reg.xlsx_RoiSetAuto-23.zip Distance px</t>
  </si>
  <si>
    <t>shi_03m_m67_a3_002_Max_ Reg.xlsx_RoiSetAuto-9.zip Distance px</t>
  </si>
  <si>
    <t>con_04m_m67_a3_002_Max_ Reg.xlsx_RoiSetAuto-24.zip Distance px</t>
  </si>
  <si>
    <t>shi_03m_m67_a3_003_Max_ Reg.xlsx_RoiSetAuto-1.zip Distance px</t>
  </si>
  <si>
    <t>con_04m_m67_a3_002_Max_ Reg.xlsx_RoiSetAuto-25.zip Distance px</t>
  </si>
  <si>
    <t>shi_03m_m67_a3_003_Max_ Reg.xlsx_RoiSetAuto-10.zip Distance px</t>
  </si>
  <si>
    <t>con_04m_m67_a3_002_Max_ Reg.xlsx_RoiSetAuto-26.zip Distance px</t>
  </si>
  <si>
    <t>shi_03m_m67_a3_003_Max_ Reg.xlsx_RoiSetAuto-11.zip Distance px</t>
  </si>
  <si>
    <t>con_04m_m67_a3_002_Max_ Reg.xlsx_RoiSetAuto-27.zip Distance px</t>
  </si>
  <si>
    <t>shi_03m_m67_a3_003_Max_ Reg.xlsx_RoiSetAuto-12.zip Distance px</t>
  </si>
  <si>
    <t>con_04m_m67_a3_002_Max_ Reg.xlsx_RoiSetAuto-28.zip Distance px</t>
  </si>
  <si>
    <t>shi_03m_m67_a3_003_Max_ Reg.xlsx_RoiSetAuto-13.zip Distance px</t>
  </si>
  <si>
    <t>con_04m_m67_a3_002_Max_ Reg.xlsx_RoiSetAuto-29.zip Distance px</t>
  </si>
  <si>
    <t>shi_03m_m67_a3_003_Max_ Reg.xlsx_RoiSetAuto-14.zip Distance px</t>
  </si>
  <si>
    <t>con_04m_m67_a3_002_Max_ Reg.xlsx_RoiSetAuto-3.zip Distance px</t>
  </si>
  <si>
    <t>shi_03m_m67_a3_003_Max_ Reg.xlsx_RoiSetAuto-15.zip Distance px</t>
  </si>
  <si>
    <t>con_04m_m67_a3_002_Max_ Reg.xlsx_RoiSetAuto-30.zip Distance px</t>
  </si>
  <si>
    <t>shi_03m_m67_a3_003_Max_ Reg.xlsx_RoiSetAuto-17.zip Distance px</t>
  </si>
  <si>
    <t>con_04m_m67_a3_002_Max_ Reg.xlsx_RoiSetAuto-32.zip Distance px</t>
  </si>
  <si>
    <t>shi_03m_m67_a3_003_Max_ Reg.xlsx_RoiSetAuto-18.zip Distance px</t>
  </si>
  <si>
    <t>con_04m_m67_a3_002_Max_ Reg.xlsx_RoiSetAuto-34.zip Distance px</t>
  </si>
  <si>
    <t>shi_03m_m67_a3_003_Max_ Reg.xlsx_RoiSetAuto-19.zip Distance px</t>
  </si>
  <si>
    <t>con_04m_m67_a3_002_Max_ Reg.xlsx_RoiSetAuto-35.zip Distance px</t>
  </si>
  <si>
    <t>shi_03m_m67_a3_003_Max_ Reg.xlsx_RoiSetAuto-2.zip Distance px</t>
  </si>
  <si>
    <t>con_04m_m67_a3_002_Max_ Reg.xlsx_RoiSetAuto-36.zip Distance px</t>
  </si>
  <si>
    <t>shi_03m_m67_a3_003_Max_ Reg.xlsx_RoiSetAuto-20.zip Distance px</t>
  </si>
  <si>
    <t>con_04m_m67_a3_002_Max_ Reg.xlsx_RoiSetAuto-37.zip Distance px</t>
  </si>
  <si>
    <t>shi_03m_m67_a3_003_Max_ Reg.xlsx_RoiSetAuto-21.zip Distance px</t>
  </si>
  <si>
    <t>con_04m_m67_a3_002_Max_ Reg.xlsx_RoiSetAuto-38.zip Distance px</t>
  </si>
  <si>
    <t>shi_03m_m67_a3_003_Max_ Reg.xlsx_RoiSetAuto-22.zip Distance px</t>
  </si>
  <si>
    <t>con_04m_m67_a3_002_Max_ Reg.xlsx_RoiSetAuto-44.zip Distance px</t>
  </si>
  <si>
    <t>shi_03m_m67_a3_003_Max_ Reg.xlsx_RoiSetAuto-23.zip Distance px</t>
  </si>
  <si>
    <t>con_04m_m67_a3_002_Max_ Reg.xlsx_RoiSetAuto-45.zip Distance px</t>
  </si>
  <si>
    <t>shi_03m_m67_a3_003_Max_ Reg.xlsx_RoiSetAuto-25.zip Distance px</t>
  </si>
  <si>
    <t>con_04m_m67_a3_002_Max_ Reg.xlsx_RoiSetAuto-46.zip Distance px</t>
  </si>
  <si>
    <t>shi_03m_m67_a3_003_Max_ Reg.xlsx_RoiSetAuto-26.zip Distance px</t>
  </si>
  <si>
    <t>con_04m_m67_a3_002_Max_ Reg.xlsx_RoiSetAuto-47.zip Distance px</t>
  </si>
  <si>
    <t>shi_03m_m67_a3_003_Max_ Reg.xlsx_RoiSetAuto-3.zip Distance px</t>
  </si>
  <si>
    <t>con_04m_m67_a3_002_Max_ Reg.xlsx_RoiSetAuto-48.zip Distance px</t>
  </si>
  <si>
    <t>shi_03m_m67_a3_003_Max_ Reg.xlsx_RoiSetAuto-6.zip Distance px</t>
  </si>
  <si>
    <t>con_04m_m67_a3_002_Max_ Reg.xlsx_RoiSetAuto-49.zip Distance px</t>
  </si>
  <si>
    <t>shi_03m_m67_a3_003_Max_ Reg.xlsx_RoiSetAuto-7.zip Distance px</t>
  </si>
  <si>
    <t>con_04m_m67_a3_002_Max_ Reg.xlsx_RoiSetAuto-5.zip Distance px</t>
  </si>
  <si>
    <t>shi_03m_m67_a3_003_Max_ Reg.xlsx_RoiSetAuto-8.zip Distance px</t>
  </si>
  <si>
    <t>con_04m_m67_a3_002_Max_ Reg.xlsx_RoiSetAuto-50.zip Distance px</t>
  </si>
  <si>
    <t>shi_03m_m67_a3_003_Max_ Reg.xlsx_RoiSetAuto-9.zip Distance px</t>
  </si>
  <si>
    <t>con_04m_m67_a3_002_Max_ Reg.xlsx_RoiSetAuto-51.zip Distance px</t>
  </si>
  <si>
    <t>shi_04m_m67_a3_001_Max_ Reg.xlsx_RoiSetAuto-1.zip Distance px</t>
  </si>
  <si>
    <t>con_04m_m67_a3_002_Max_ Reg.xlsx_RoiSetAuto-52.zip Distance px</t>
  </si>
  <si>
    <t>shi_04m_m67_a3_001_Max_ Reg.xlsx_RoiSetAuto-11.zip Distance px</t>
  </si>
  <si>
    <t>con_04m_m67_a3_002_Max_ Reg.xlsx_RoiSetAuto-53.zip Distance px</t>
  </si>
  <si>
    <t>shi_04m_m67_a3_001_Max_ Reg.xlsx_RoiSetAuto-12.zip Distance px</t>
  </si>
  <si>
    <t>con_04m_m67_a3_002_Max_ Reg.xlsx_RoiSetAuto-54.zip Distance px</t>
  </si>
  <si>
    <t>shi_04m_m67_a3_001_Max_ Reg.xlsx_RoiSetAuto-13.zip Distance px</t>
  </si>
  <si>
    <t>con_04m_m67_a3_002_Max_ Reg.xlsx_RoiSetAuto-55.zip Distance px</t>
  </si>
  <si>
    <t>shi_04m_m67_a3_001_Max_ Reg.xlsx_RoiSetAuto-14.zip Distance px</t>
  </si>
  <si>
    <t>con_04m_m67_a3_002_Max_ Reg.xlsx_RoiSetAuto-56.zip Distance px</t>
  </si>
  <si>
    <t>shi_04m_m67_a3_001_Max_ Reg.xlsx_RoiSetAuto-15.zip Distance px</t>
  </si>
  <si>
    <t>con_04m_m67_a3_002_Max_ Reg.xlsx_RoiSetAuto-57.zip Distance px</t>
  </si>
  <si>
    <t>shi_04m_m67_a3_001_Max_ Reg.xlsx_RoiSetAuto-16.zip Distance px</t>
  </si>
  <si>
    <t>con_04m_m67_a3_002_Max_ Reg.xlsx_RoiSetAuto-58.zip Distance px</t>
  </si>
  <si>
    <t>shi_04m_m67_a3_001_Max_ Reg.xlsx_RoiSetAuto-17.zip Distance px</t>
  </si>
  <si>
    <t>con_04m_m67_a3_002_Max_ Reg.xlsx_RoiSetAuto-59.zip Distance px</t>
  </si>
  <si>
    <t>shi_04m_m67_a3_001_Max_ Reg.xlsx_RoiSetAuto-19.zip Distance px</t>
  </si>
  <si>
    <t>con_04m_m67_a3_002_Max_ Reg.xlsx_RoiSetAuto-60.zip Distance px</t>
  </si>
  <si>
    <t>shi_04m_m67_a3_001_Max_ Reg.xlsx_RoiSetAuto-2.zip Distance px</t>
  </si>
  <si>
    <t>con_04m_m67_a3_002_Max_ Reg.xlsx_RoiSetAuto-61.zip Distance px</t>
  </si>
  <si>
    <t>shi_04m_m67_a3_001_Max_ Reg.xlsx_RoiSetAuto-20.zip Distance px</t>
  </si>
  <si>
    <t>con_04m_m67_a3_002_Max_ Reg.xlsx_RoiSetAuto-62.zip Distance px</t>
  </si>
  <si>
    <t>shi_04m_m67_a3_001_Max_ Reg.xlsx_RoiSetAuto-21.zip Distance px</t>
  </si>
  <si>
    <t>con_04m_m67_a3_002_Max_ Reg.xlsx_RoiSetAuto-63.zip Distance px</t>
  </si>
  <si>
    <t>shi_04m_m67_a3_001_Max_ Reg.xlsx_RoiSetAuto-22.zip Distance px</t>
  </si>
  <si>
    <t>con_04m_m67_a3_002_Max_ Reg.xlsx_RoiSetAuto-64.zip Distance px</t>
  </si>
  <si>
    <t>shi_04m_m67_a3_001_Max_ Reg.xlsx_RoiSetAuto-23.zip Distance px</t>
  </si>
  <si>
    <t>con_04m_m67_a3_002_Max_ Reg.xlsx_RoiSetAuto-65.zip Distance px</t>
  </si>
  <si>
    <t>shi_04m_m67_a3_001_Max_ Reg.xlsx_RoiSetAuto-24.zip Distance px</t>
  </si>
  <si>
    <t>con_04m_m67_a3_002_Max_ Reg.xlsx_RoiSetAuto-7.zip Distance px</t>
  </si>
  <si>
    <t>shi_04m_m67_a3_001_Max_ Reg.xlsx_RoiSetAuto-25.zip Distance px</t>
  </si>
  <si>
    <t>con_04m_m67_a3_002_Max_ Reg.xlsx_RoiSetAuto-8.zip Distance px</t>
  </si>
  <si>
    <t>shi_04m_m67_a3_001_Max_ Reg.xlsx_RoiSetAuto-26.zip Distance px</t>
  </si>
  <si>
    <t>con_04m_m67_a3_003_Max_ Reg.xlsx_RoiSetAuto-1.zip Distance px</t>
  </si>
  <si>
    <t>shi_04m_m67_a3_001_Max_ Reg.xlsx_RoiSetAuto-27.zip Distance px</t>
  </si>
  <si>
    <t>con_04m_m67_a3_003_Max_ Reg.xlsx_RoiSetAuto-10.zip Distance px</t>
  </si>
  <si>
    <t>shi_04m_m67_a3_001_Max_ Reg.xlsx_RoiSetAuto-28.zip Distance px</t>
  </si>
  <si>
    <t>con_04m_m67_a3_003_Max_ Reg.xlsx_RoiSetAuto-11.zip Distance px</t>
  </si>
  <si>
    <t>shi_04m_m67_a3_001_Max_ Reg.xlsx_RoiSetAuto-29.zip Distance px</t>
  </si>
  <si>
    <t>con_04m_m67_a3_003_Max_ Reg.xlsx_RoiSetAuto-12.zip Distance px</t>
  </si>
  <si>
    <t>shi_04m_m67_a3_001_Max_ Reg.xlsx_RoiSetAuto-3.zip Distance px</t>
  </si>
  <si>
    <t>con_04m_m67_a3_003_Max_ Reg.xlsx_RoiSetAuto-14.zip Distance px</t>
  </si>
  <si>
    <t>shi_04m_m67_a3_001_Max_ Reg.xlsx_RoiSetAuto-30.zip Distance px</t>
  </si>
  <si>
    <t>con_04m_m67_a3_003_Max_ Reg.xlsx_RoiSetAuto-15.zip Distance px</t>
  </si>
  <si>
    <t>shi_04m_m67_a3_001_Max_ Reg.xlsx_RoiSetAuto-31.zip Distance px</t>
  </si>
  <si>
    <t>con_04m_m67_a3_003_Max_ Reg.xlsx_RoiSetAuto-16.zip Distance px</t>
  </si>
  <si>
    <t>shi_04m_m67_a3_001_Max_ Reg.xlsx_RoiSetAuto-32.zip Distance px</t>
  </si>
  <si>
    <t>con_04m_m67_a3_003_Max_ Reg.xlsx_RoiSetAuto-17.zip Distance px</t>
  </si>
  <si>
    <t>shi_04m_m67_a3_001_Max_ Reg.xlsx_RoiSetAuto-33.zip Distance px</t>
  </si>
  <si>
    <t>con_04m_m67_a3_003_Max_ Reg.xlsx_RoiSetAuto-18.zip Distance px</t>
  </si>
  <si>
    <t>shi_04m_m67_a3_001_Max_ Reg.xlsx_RoiSetAuto-34.zip Distance px</t>
  </si>
  <si>
    <t>con_04m_m67_a3_003_Max_ Reg.xlsx_RoiSetAuto-19.zip Distance px</t>
  </si>
  <si>
    <t>shi_04m_m67_a3_001_Max_ Reg.xlsx_RoiSetAuto-35.zip Distance px</t>
  </si>
  <si>
    <t>con_04m_m67_a3_003_Max_ Reg.xlsx_RoiSetAuto-2.zip Distance px</t>
  </si>
  <si>
    <t>shi_04m_m67_a3_001_Max_ Reg.xlsx_RoiSetAuto-38.zip Distance px</t>
  </si>
  <si>
    <t>con_04m_m67_a3_003_Max_ Reg.xlsx_RoiSetAuto-21.zip Distance px</t>
  </si>
  <si>
    <t>shi_04m_m67_a3_001_Max_ Reg.xlsx_RoiSetAuto-39.zip Distance px</t>
  </si>
  <si>
    <t>con_04m_m67_a3_003_Max_ Reg.xlsx_RoiSetAuto-22.zip Distance px</t>
  </si>
  <si>
    <t>shi_04m_m67_a3_001_Max_ Reg.xlsx_RoiSetAuto-4.zip Distance px</t>
  </si>
  <si>
    <t>con_04m_m67_a3_003_Max_ Reg.xlsx_RoiSetAuto-23.zip Distance px</t>
  </si>
  <si>
    <t>shi_04m_m67_a3_001_Max_ Reg.xlsx_RoiSetAuto-40.zip Distance px</t>
  </si>
  <si>
    <t>con_04m_m67_a3_003_Max_ Reg.xlsx_RoiSetAuto-24.zip Distance px</t>
  </si>
  <si>
    <t>shi_04m_m67_a3_001_Max_ Reg.xlsx_RoiSetAuto-41.zip Distance px</t>
  </si>
  <si>
    <t>con_04m_m67_a3_003_Max_ Reg.xlsx_RoiSetAuto-25.zip Distance px</t>
  </si>
  <si>
    <t>shi_04m_m67_a3_001_Max_ Reg.xlsx_RoiSetAuto-42.zip Distance px</t>
  </si>
  <si>
    <t>con_04m_m67_a3_003_Max_ Reg.xlsx_RoiSetAuto-26.zip Distance px</t>
  </si>
  <si>
    <t>shi_04m_m67_a3_001_Max_ Reg.xlsx_RoiSetAuto-43.zip Distance px</t>
  </si>
  <si>
    <t>con_04m_m67_a3_003_Max_ Reg.xlsx_RoiSetAuto-27.zip Distance px</t>
  </si>
  <si>
    <t>shi_04m_m67_a3_001_Max_ Reg.xlsx_RoiSetAuto-44.zip Distance px</t>
  </si>
  <si>
    <t>con_04m_m67_a3_003_Max_ Reg.xlsx_RoiSetAuto-28.zip Distance px</t>
  </si>
  <si>
    <t>shi_04m_m67_a3_001_Max_ Reg.xlsx_RoiSetAuto-45.zip Distance px</t>
  </si>
  <si>
    <t>con_04m_m67_a3_003_Max_ Reg.xlsx_RoiSetAuto-29.zip Distance px</t>
  </si>
  <si>
    <t>shi_04m_m67_a3_001_Max_ Reg.xlsx_RoiSetAuto-47.zip Distance px</t>
  </si>
  <si>
    <t>con_04m_m67_a3_003_Max_ Reg.xlsx_RoiSetAuto-30.zip Distance px</t>
  </si>
  <si>
    <t>shi_04m_m67_a3_001_Max_ Reg.xlsx_RoiSetAuto-48.zip Distance px</t>
  </si>
  <si>
    <t>con_04m_m67_a3_003_Max_ Reg.xlsx_RoiSetAuto-31.zip Distance px</t>
  </si>
  <si>
    <t>shi_04m_m67_a3_001_Max_ Reg.xlsx_RoiSetAuto-49.zip Distance px</t>
  </si>
  <si>
    <t>con_04m_m67_a3_003_Max_ Reg.xlsx_RoiSetAuto-4.zip Distance px</t>
  </si>
  <si>
    <t>shi_04m_m67_a3_001_Max_ Reg.xlsx_RoiSetAuto-5.zip Distance px</t>
  </si>
  <si>
    <t>con_04m_m67_a3_003_Max_ Reg.xlsx_RoiSetAuto-7.zip Distance px</t>
  </si>
  <si>
    <t>shi_04m_m67_a3_001_Max_ Reg.xlsx_RoiSetAuto-50.zip Distance px</t>
  </si>
  <si>
    <t>con_04m_m67_a3_003_Max_ Reg.xlsx_RoiSetAuto-8.zip Distance px</t>
  </si>
  <si>
    <t>shi_04m_m67_a3_001_Max_ Reg.xlsx_RoiSetAuto-51.zip Distance px</t>
  </si>
  <si>
    <t>con_04m_m67_a3_003_Max_ Reg.xlsx_RoiSetAuto-9.zip Distance px</t>
  </si>
  <si>
    <t>shi_04m_m67_a3_001_Max_ Reg.xlsx_RoiSetAuto-52.zip Distance px</t>
  </si>
  <si>
    <t>con_05m_m67_a3_001_Max_ Reg.xlsx_RoiSetAuto-1.zip Distance px</t>
  </si>
  <si>
    <t>shi_04m_m67_a3_001_Max_ Reg.xlsx_RoiSetAuto-53.zip Distance px</t>
  </si>
  <si>
    <t>con_05m_m67_a3_001_Max_ Reg.xlsx_RoiSetAuto-10.zip Distance px</t>
  </si>
  <si>
    <t>shi_04m_m67_a3_001_Max_ Reg.xlsx_RoiSetAuto-54.zip Distance px</t>
  </si>
  <si>
    <t>con_05m_m67_a3_001_Max_ Reg.xlsx_RoiSetAuto-11.zip Distance px</t>
  </si>
  <si>
    <t>shi_04m_m67_a3_001_Max_ Reg.xlsx_RoiSetAuto-55.zip Distance px</t>
  </si>
  <si>
    <t>con_05m_m67_a3_001_Max_ Reg.xlsx_RoiSetAuto-12.zip Distance px</t>
  </si>
  <si>
    <t>shi_04m_m67_a3_001_Max_ Reg.xlsx_RoiSetAuto-56.zip Distance px</t>
  </si>
  <si>
    <t>con_05m_m67_a3_001_Max_ Reg.xlsx_RoiSetAuto-13.zip Distance px</t>
  </si>
  <si>
    <t>shi_04m_m67_a3_001_Max_ Reg.xlsx_RoiSetAuto-57.zip Distance px</t>
  </si>
  <si>
    <t>con_05m_m67_a3_001_Max_ Reg.xlsx_RoiSetAuto-14.zip Distance px</t>
  </si>
  <si>
    <t>shi_04m_m67_a3_001_Max_ Reg.xlsx_RoiSetAuto-58.zip Distance px</t>
  </si>
  <si>
    <t>con_05m_m67_a3_001_Max_ Reg.xlsx_RoiSetAuto-15.zip Distance px</t>
  </si>
  <si>
    <t>shi_04m_m67_a3_001_Max_ Reg.xlsx_RoiSetAuto-59.zip Distance px</t>
  </si>
  <si>
    <t>con_05m_m67_a3_001_Max_ Reg.xlsx_RoiSetAuto-16.zip Distance px</t>
  </si>
  <si>
    <t>shi_04m_m67_a3_001_Max_ Reg.xlsx_RoiSetAuto-6.zip Distance px</t>
  </si>
  <si>
    <t>con_05m_m67_a3_001_Max_ Reg.xlsx_RoiSetAuto-17.zip Distance px</t>
  </si>
  <si>
    <t>shi_04m_m67_a3_001_Max_ Reg.xlsx_RoiSetAuto-60.zip Distance px</t>
  </si>
  <si>
    <t>con_05m_m67_a3_001_Max_ Reg.xlsx_RoiSetAuto-18.zip Distance px</t>
  </si>
  <si>
    <t>shi_04m_m67_a3_001_Max_ Reg.xlsx_RoiSetAuto-61.zip Distance px</t>
  </si>
  <si>
    <t>con_05m_m67_a3_001_Max_ Reg.xlsx_RoiSetAuto-19.zip Distance px</t>
  </si>
  <si>
    <t>shi_04m_m67_a3_001_Max_ Reg.xlsx_RoiSetAuto-62.zip Distance px</t>
  </si>
  <si>
    <t>con_05m_m67_a3_001_Max_ Reg.xlsx_RoiSetAuto-2.zip Distance px</t>
  </si>
  <si>
    <t>shi_04m_m67_a3_001_Max_ Reg.xlsx_RoiSetAuto-63.zip Distance px</t>
  </si>
  <si>
    <t>con_05m_m67_a3_001_Max_ Reg.xlsx_RoiSetAuto-20.zip Distance px</t>
  </si>
  <si>
    <t>shi_04m_m67_a3_001_Max_ Reg.xlsx_RoiSetAuto-64.zip Distance px</t>
  </si>
  <si>
    <t>con_05m_m67_a3_001_Max_ Reg.xlsx_RoiSetAuto-21.zip Distance px</t>
  </si>
  <si>
    <t>shi_04m_m67_a3_001_Max_ Reg.xlsx_RoiSetAuto-65.zip Distance px</t>
  </si>
  <si>
    <t>con_05m_m67_a3_001_Max_ Reg.xlsx_RoiSetAuto-22.zip Distance px</t>
  </si>
  <si>
    <t>shi_04m_m67_a3_001_Max_ Reg.xlsx_RoiSetAuto-66.zip Distance px</t>
  </si>
  <si>
    <t>con_05m_m67_a3_001_Max_ Reg.xlsx_RoiSetAuto-23.zip Distance px</t>
  </si>
  <si>
    <t>shi_04m_m67_a3_001_Max_ Reg.xlsx_RoiSetAuto-68.zip Distance px</t>
  </si>
  <si>
    <t>con_05m_m67_a3_001_Max_ Reg.xlsx_RoiSetAuto-25.zip Distance px</t>
  </si>
  <si>
    <t>shi_04m_m67_a3_001_Max_ Reg.xlsx_RoiSetAuto-69.zip Distance px</t>
  </si>
  <si>
    <t>con_05m_m67_a3_001_Max_ Reg.xlsx_RoiSetAuto-26.zip Distance px</t>
  </si>
  <si>
    <t>shi_04m_m67_a3_001_Max_ Reg.xlsx_RoiSetAuto-7.zip Distance px</t>
  </si>
  <si>
    <t>con_05m_m67_a3_001_Max_ Reg.xlsx_RoiSetAuto-28.zip Distance px</t>
  </si>
  <si>
    <t>shi_04m_m67_a3_001_Max_ Reg.xlsx_RoiSetAuto-70.zip Distance px</t>
  </si>
  <si>
    <t>con_05m_m67_a3_001_Max_ Reg.xlsx_RoiSetAuto-29.zip Distance px</t>
  </si>
  <si>
    <t>shi_04m_m67_a3_001_Max_ Reg.xlsx_RoiSetAuto-71.zip Distance px</t>
  </si>
  <si>
    <t>con_05m_m67_a3_001_Max_ Reg.xlsx_RoiSetAuto-3.zip Distance px</t>
  </si>
  <si>
    <t>shi_04m_m67_a3_001_Max_ Reg.xlsx_RoiSetAuto-72.zip Distance px</t>
  </si>
  <si>
    <t>con_05m_m67_a3_001_Max_ Reg.xlsx_RoiSetAuto-30.zip Distance px</t>
  </si>
  <si>
    <t>shi_04m_m67_a3_001_Max_ Reg.xlsx_RoiSetAuto-73.zip Distance px</t>
  </si>
  <si>
    <t>con_05m_m67_a3_001_Max_ Reg.xlsx_RoiSetAuto-31.zip Distance px</t>
  </si>
  <si>
    <t>shi_04m_m67_a3_001_Max_ Reg.xlsx_RoiSetAuto-74.zip Distance px</t>
  </si>
  <si>
    <t>con_05m_m67_a3_001_Max_ Reg.xlsx_RoiSetAuto-32.zip Distance px</t>
  </si>
  <si>
    <t>shi_04m_m67_a3_001_Max_ Reg.xlsx_RoiSetAuto-75.zip Distance px</t>
  </si>
  <si>
    <t>con_05m_m67_a3_001_Max_ Reg.xlsx_RoiSetAuto-33.zip Distance px</t>
  </si>
  <si>
    <t>shi_04m_m67_a3_001_Max_ Reg.xlsx_RoiSetAuto-76.zip Distance px</t>
  </si>
  <si>
    <t>con_05m_m67_a3_001_Max_ Reg.xlsx_RoiSetAuto-36.zip Distance px</t>
  </si>
  <si>
    <t>shi_04m_m67_a3_001_Max_ Reg.xlsx_RoiSetAuto-77.zip Distance px</t>
  </si>
  <si>
    <t>con_05m_m67_a3_001_Max_ Reg.xlsx_RoiSetAuto-37.zip Distance px</t>
  </si>
  <si>
    <t>shi_04m_m67_a3_001_Max_ Reg.xlsx_RoiSetAuto-78.zip Distance px</t>
  </si>
  <si>
    <t>con_05m_m67_a3_001_Max_ Reg.xlsx_RoiSetAuto-38.zip Distance px</t>
  </si>
  <si>
    <t>shi_04m_m67_a3_001_Max_ Reg.xlsx_RoiSetAuto-79.zip Distance px</t>
  </si>
  <si>
    <t>con_05m_m67_a3_001_Max_ Reg.xlsx_RoiSetAuto-39.zip Distance px</t>
  </si>
  <si>
    <t>shi_04m_m67_a3_001_Max_ Reg.xlsx_RoiSetAuto-8.zip Distance px</t>
  </si>
  <si>
    <t>con_05m_m67_a3_001_Max_ Reg.xlsx_RoiSetAuto-4.zip Distance px</t>
  </si>
  <si>
    <t>shi_04m_m67_a3_001_Max_ Reg.xlsx_RoiSetAuto-80.zip Distance px</t>
  </si>
  <si>
    <t>con_05m_m67_a3_001_Max_ Reg.xlsx_RoiSetAuto-40.zip Distance px</t>
  </si>
  <si>
    <t>shi_04m_m67_a3_001_Max_ Reg.xlsx_RoiSetAuto-81.zip Distance px</t>
  </si>
  <si>
    <t>con_05m_m67_a3_001_Max_ Reg.xlsx_RoiSetAuto-41.zip Distance px</t>
  </si>
  <si>
    <t>shi_04m_m67_a3_001_Max_ Reg.xlsx_RoiSetAuto-82.zip Distance px</t>
  </si>
  <si>
    <t>con_05m_m67_a3_001_Max_ Reg.xlsx_RoiSetAuto-42.zip Distance px</t>
  </si>
  <si>
    <t>shi_04m_m67_a3_001_Max_ Reg.xlsx_RoiSetAuto-83.zip Distance px</t>
  </si>
  <si>
    <t>con_05m_m67_a3_001_Max_ Reg.xlsx_RoiSetAuto-43.zip Distance px</t>
  </si>
  <si>
    <t>shi_04m_m67_a3_001_Max_ Reg.xlsx_RoiSetAuto-84.zip Distance px</t>
  </si>
  <si>
    <t>con_05m_m67_a3_001_Max_ Reg.xlsx_RoiSetAuto-44.zip Distance px</t>
  </si>
  <si>
    <t>shi_04m_m67_a3_001_Max_ Reg.xlsx_RoiSetAuto-85.zip Distance px</t>
  </si>
  <si>
    <t>con_05m_m67_a3_001_Max_ Reg.xlsx_RoiSetAuto-46.zip Distance px</t>
  </si>
  <si>
    <t>shi_04m_m67_a3_001_Max_ Reg.xlsx_RoiSetAuto-86.zip Distance px</t>
  </si>
  <si>
    <t>con_05m_m67_a3_001_Max_ Reg.xlsx_RoiSetAuto-47.zip Distance px</t>
  </si>
  <si>
    <t>shi_04m_m67_a3_002_Max_ Reg.xlsx_RoiSetAuto-1.zip Distance px</t>
  </si>
  <si>
    <t>con_05m_m67_a3_001_Max_ Reg.xlsx_RoiSetAuto-5.zip Distance px</t>
  </si>
  <si>
    <t>shi_04m_m67_a3_002_Max_ Reg.xlsx_RoiSetAuto-10.zip Distance px</t>
  </si>
  <si>
    <t>con_05m_m67_a3_001_Max_ Reg.xlsx_RoiSetAuto-6.zip Distance px</t>
  </si>
  <si>
    <t>shi_04m_m67_a3_002_Max_ Reg.xlsx_RoiSetAuto-11.zip Distance px</t>
  </si>
  <si>
    <t>con_05m_m67_a3_001_Max_ Reg.xlsx_RoiSetAuto-7.zip Distance px</t>
  </si>
  <si>
    <t>shi_04m_m67_a3_002_Max_ Reg.xlsx_RoiSetAuto-12.zip Distance px</t>
  </si>
  <si>
    <t>con_05m_m67_a3_001_Max_ Reg.xlsx_RoiSetAuto-8.zip Distance px</t>
  </si>
  <si>
    <t>shi_04m_m67_a3_002_Max_ Reg.xlsx_RoiSetAuto-13.zip Distance px</t>
  </si>
  <si>
    <t>con_05m_m67_a3_001_Max_ Reg.xlsx_RoiSetAuto-9.zip Distance px</t>
  </si>
  <si>
    <t>shi_04m_m67_a3_002_Max_ Reg.xlsx_RoiSetAuto-14.zip Distance px</t>
  </si>
  <si>
    <t>con_06m_m67_a3_001_Max_ Reg.xlsx_RoiSetAuto-1.zip Distance px</t>
  </si>
  <si>
    <t>shi_04m_m67_a3_002_Max_ Reg.xlsx_RoiSetAuto-16.zip Distance px</t>
  </si>
  <si>
    <t>con_06m_m67_a3_001_Max_ Reg.xlsx_RoiSetAuto-12.zip Distance px</t>
  </si>
  <si>
    <t>shi_04m_m67_a3_002_Max_ Reg.xlsx_RoiSetAuto-17.zip Distance px</t>
  </si>
  <si>
    <t>con_06m_m67_a3_001_Max_ Reg.xlsx_RoiSetAuto-14.zip Distance px</t>
  </si>
  <si>
    <t>shi_04m_m67_a3_002_Max_ Reg.xlsx_RoiSetAuto-18.zip Distance px</t>
  </si>
  <si>
    <t>con_06m_m67_a3_001_Max_ Reg.xlsx_RoiSetAuto-15.zip Distance px</t>
  </si>
  <si>
    <t>shi_04m_m67_a3_002_Max_ Reg.xlsx_RoiSetAuto-2.zip Distance px</t>
  </si>
  <si>
    <t>con_06m_m67_a3_001_Max_ Reg.xlsx_RoiSetAuto-16.zip Distance px</t>
  </si>
  <si>
    <t>shi_04m_m67_a3_002_Max_ Reg.xlsx_RoiSetAuto-4.zip Distance px</t>
  </si>
  <si>
    <t>con_06m_m67_a3_001_Max_ Reg.xlsx_RoiSetAuto-17.zip Distance px</t>
  </si>
  <si>
    <t>shi_04m_m67_a3_002_Max_ Reg.xlsx_RoiSetAuto-5.zip Distance px</t>
  </si>
  <si>
    <t>con_06m_m67_a3_001_Max_ Reg.xlsx_RoiSetAuto-18.zip Distance px</t>
  </si>
  <si>
    <t>shi_04m_m67_a3_002_Max_ Reg.xlsx_RoiSetAuto-6.zip Distance px</t>
  </si>
  <si>
    <t>con_06m_m67_a3_001_Max_ Reg.xlsx_RoiSetAuto-19.zip Distance px</t>
  </si>
  <si>
    <t>shi_04m_m67_a3_002_Max_ Reg.xlsx_RoiSetAuto-7.zip Distance px</t>
  </si>
  <si>
    <t>con_06m_m67_a3_001_Max_ Reg.xlsx_RoiSetAuto-2.zip Distance px</t>
  </si>
  <si>
    <t>shi_04m_m67_a3_002_Max_ Reg.xlsx_RoiSetAuto-8.zip Distance px</t>
  </si>
  <si>
    <t>con_06m_m67_a3_001_Max_ Reg.xlsx_RoiSetAuto-20.zip Distance px</t>
  </si>
  <si>
    <t>shi_04m_m67_a3_002_Max_ Reg.xlsx_RoiSetAuto-9.zip Distance px</t>
  </si>
  <si>
    <t>con_06m_m67_a3_001_Max_ Reg.xlsx_RoiSetAuto-21.zip Distance px</t>
  </si>
  <si>
    <t>shi_04m_m67_a3_003_Max_ Reg.xlsx_RoiSetAuto-10.zip Distance px</t>
  </si>
  <si>
    <t>con_06m_m67_a3_001_Max_ Reg.xlsx_RoiSetAuto-22.zip Distance px</t>
  </si>
  <si>
    <t>shi_04m_m67_a3_003_Max_ Reg.xlsx_RoiSetAuto-11.zip Distance px</t>
  </si>
  <si>
    <t>con_06m_m67_a3_001_Max_ Reg.xlsx_RoiSetAuto-23.zip Distance px</t>
  </si>
  <si>
    <t>shi_04m_m67_a3_003_Max_ Reg.xlsx_RoiSetAuto-13.zip Distance px</t>
  </si>
  <si>
    <t>con_06m_m67_a3_001_Max_ Reg.xlsx_RoiSetAuto-24.zip Distance px</t>
  </si>
  <si>
    <t>shi_04m_m67_a3_003_Max_ Reg.xlsx_RoiSetAuto-14.zip Distance px</t>
  </si>
  <si>
    <t>con_06m_m67_a3_001_Max_ Reg.xlsx_RoiSetAuto-25.zip Distance px</t>
  </si>
  <si>
    <t>shi_04m_m67_a3_003_Max_ Reg.xlsx_RoiSetAuto-15.zip Distance px</t>
  </si>
  <si>
    <t>con_06m_m67_a3_001_Max_ Reg.xlsx_RoiSetAuto-26.zip Distance px</t>
  </si>
  <si>
    <t>shi_04m_m67_a3_003_Max_ Reg.xlsx_RoiSetAuto-16.zip Distance px</t>
  </si>
  <si>
    <t>con_06m_m67_a3_001_Max_ Reg.xlsx_RoiSetAuto-27.zip Distance px</t>
  </si>
  <si>
    <t>shi_04m_m67_a3_003_Max_ Reg.xlsx_RoiSetAuto-17.zip Distance px</t>
  </si>
  <si>
    <t>con_06m_m67_a3_001_Max_ Reg.xlsx_RoiSetAuto-29.zip Distance px</t>
  </si>
  <si>
    <t>shi_04m_m67_a3_003_Max_ Reg.xlsx_RoiSetAuto-18.zip Distance px</t>
  </si>
  <si>
    <t>con_06m_m67_a3_001_Max_ Reg.xlsx_RoiSetAuto-3.zip Distance px</t>
  </si>
  <si>
    <t>shi_04m_m67_a3_003_Max_ Reg.xlsx_RoiSetAuto-19.zip Distance px</t>
  </si>
  <si>
    <t>con_06m_m67_a3_001_Max_ Reg.xlsx_RoiSetAuto-30.zip Distance px</t>
  </si>
  <si>
    <t>shi_04m_m67_a3_003_Max_ Reg.xlsx_RoiSetAuto-2.zip Distance px</t>
  </si>
  <si>
    <t>con_06m_m67_a3_001_Max_ Reg.xlsx_RoiSetAuto-31.zip Distance px</t>
  </si>
  <si>
    <t>shi_04m_m67_a3_003_Max_ Reg.xlsx_RoiSetAuto-20.zip Distance px</t>
  </si>
  <si>
    <t>con_06m_m67_a3_001_Max_ Reg.xlsx_RoiSetAuto-32.zip Distance px</t>
  </si>
  <si>
    <t>shi_04m_m67_a3_003_Max_ Reg.xlsx_RoiSetAuto-21.zip Distance px</t>
  </si>
  <si>
    <t>con_06m_m67_a3_001_Max_ Reg.xlsx_RoiSetAuto-33.zip Distance px</t>
  </si>
  <si>
    <t>shi_04m_m67_a3_003_Max_ Reg.xlsx_RoiSetAuto-22.zip Distance px</t>
  </si>
  <si>
    <t>con_06m_m67_a3_001_Max_ Reg.xlsx_RoiSetAuto-35.zip Distance px</t>
  </si>
  <si>
    <t>shi_04m_m67_a3_003_Max_ Reg.xlsx_RoiSetAuto-23.zip Distance px</t>
  </si>
  <si>
    <t>con_06m_m67_a3_001_Max_ Reg.xlsx_RoiSetAuto-37.zip Distance px</t>
  </si>
  <si>
    <t>shi_04m_m67_a3_003_Max_ Reg.xlsx_RoiSetAuto-24.zip Distance px</t>
  </si>
  <si>
    <t>con_06m_m67_a3_001_Max_ Reg.xlsx_RoiSetAuto-39.zip Distance px</t>
  </si>
  <si>
    <t>shi_04m_m67_a3_003_Max_ Reg.xlsx_RoiSetAuto-25.zip Distance px</t>
  </si>
  <si>
    <t>con_06m_m67_a3_001_Max_ Reg.xlsx_RoiSetAuto-41.zip Distance px</t>
  </si>
  <si>
    <t>shi_04m_m67_a3_003_Max_ Reg.xlsx_RoiSetAuto-26.zip Distance px</t>
  </si>
  <si>
    <t>con_06m_m67_a3_001_Max_ Reg.xlsx_RoiSetAuto-42.zip Distance px</t>
  </si>
  <si>
    <t>shi_04m_m67_a3_003_Max_ Reg.xlsx_RoiSetAuto-27.zip Distance px</t>
  </si>
  <si>
    <t>con_06m_m67_a3_001_Max_ Reg.xlsx_RoiSetAuto-43.zip Distance px</t>
  </si>
  <si>
    <t>shi_04m_m67_a3_003_Max_ Reg.xlsx_RoiSetAuto-28.zip Distance px</t>
  </si>
  <si>
    <t>con_06m_m67_a3_001_Max_ Reg.xlsx_RoiSetAuto-44.zip Distance px</t>
  </si>
  <si>
    <t>shi_04m_m67_a3_003_Max_ Reg.xlsx_RoiSetAuto-29.zip Distance px</t>
  </si>
  <si>
    <t>con_06m_m67_a3_001_Max_ Reg.xlsx_RoiSetAuto-46.zip Distance px</t>
  </si>
  <si>
    <t>shi_04m_m67_a3_003_Max_ Reg.xlsx_RoiSetAuto-3.zip Distance px</t>
  </si>
  <si>
    <t>con_06m_m67_a3_001_Max_ Reg.xlsx_RoiSetAuto-47.zip Distance px</t>
  </si>
  <si>
    <t>shi_04m_m67_a3_003_Max_ Reg.xlsx_RoiSetAuto-30.zip Distance px</t>
  </si>
  <si>
    <t>con_06m_m67_a3_001_Max_ Reg.xlsx_RoiSetAuto-48.zip Distance px</t>
  </si>
  <si>
    <t>shi_04m_m67_a3_003_Max_ Reg.xlsx_RoiSetAuto-31.zip Distance px</t>
  </si>
  <si>
    <t>con_06m_m67_a3_001_Max_ Reg.xlsx_RoiSetAuto-49.zip Distance px</t>
  </si>
  <si>
    <t>shi_04m_m67_a3_003_Max_ Reg.xlsx_RoiSetAuto-32.zip Distance px</t>
  </si>
  <si>
    <t>con_06m_m67_a3_001_Max_ Reg.xlsx_RoiSetAuto-50.zip Distance px</t>
  </si>
  <si>
    <t>shi_04m_m67_a3_003_Max_ Reg.xlsx_RoiSetAuto-33.zip Distance px</t>
  </si>
  <si>
    <t>con_06m_m67_a3_001_Max_ Reg.xlsx_RoiSetAuto-51.zip Distance px</t>
  </si>
  <si>
    <t>shi_04m_m67_a3_003_Max_ Reg.xlsx_RoiSetAuto-34.zip Distance px</t>
  </si>
  <si>
    <t>con_06m_m67_a3_001_Max_ Reg.xlsx_RoiSetAuto-52.zip Distance px</t>
  </si>
  <si>
    <t>shi_04m_m67_a3_003_Max_ Reg.xlsx_RoiSetAuto-35.zip Distance px</t>
  </si>
  <si>
    <t>con_06m_m67_a3_001_Max_ Reg.xlsx_RoiSetAuto-54.zip Distance px</t>
  </si>
  <si>
    <t>shi_04m_m67_a3_003_Max_ Reg.xlsx_RoiSetAuto-36.zip Distance px</t>
  </si>
  <si>
    <t>con_06m_m67_a3_001_Max_ Reg.xlsx_RoiSetAuto-55.zip Distance px</t>
  </si>
  <si>
    <t>shi_04m_m67_a3_003_Max_ Reg.xlsx_RoiSetAuto-37.zip Distance px</t>
  </si>
  <si>
    <t>con_06m_m67_a3_001_Max_ Reg.xlsx_RoiSetAuto-57.zip Distance px</t>
  </si>
  <si>
    <t>shi_04m_m67_a3_003_Max_ Reg.xlsx_RoiSetAuto-38.zip Distance px</t>
  </si>
  <si>
    <t>con_06m_m67_a3_001_Max_ Reg.xlsx_RoiSetAuto-58.zip Distance px</t>
  </si>
  <si>
    <t>shi_04m_m67_a3_003_Max_ Reg.xlsx_RoiSetAuto-39.zip Distance px</t>
  </si>
  <si>
    <t>con_06m_m67_a3_001_Max_ Reg.xlsx_RoiSetAuto-59.zip Distance px</t>
  </si>
  <si>
    <t>shi_04m_m67_a3_003_Max_ Reg.xlsx_RoiSetAuto-4.zip Distance px</t>
  </si>
  <si>
    <t>con_06m_m67_a3_001_Max_ Reg.xlsx_RoiSetAuto-6.zip Distance px</t>
  </si>
  <si>
    <t>shi_04m_m67_a3_003_Max_ Reg.xlsx_RoiSetAuto-40.zip Distance px</t>
  </si>
  <si>
    <t>con_06m_m67_a3_001_Max_ Reg.xlsx_RoiSetAuto-61.zip Distance px</t>
  </si>
  <si>
    <t>shi_04m_m67_a3_003_Max_ Reg.xlsx_RoiSetAuto-41.zip Distance px</t>
  </si>
  <si>
    <t>con_06m_m67_a3_001_Max_ Reg.xlsx_RoiSetAuto-63.zip Distance px</t>
  </si>
  <si>
    <t>shi_04m_m67_a3_003_Max_ Reg.xlsx_RoiSetAuto-42.zip Distance px</t>
  </si>
  <si>
    <t>con_06m_m67_a3_001_Max_ Reg.xlsx_RoiSetAuto-65.zip Distance px</t>
  </si>
  <si>
    <t>shi_04m_m67_a3_003_Max_ Reg.xlsx_RoiSetAuto-43.zip Distance px</t>
  </si>
  <si>
    <t>con_06m_m67_a3_001_Max_ Reg.xlsx_RoiSetAuto-66.zip Distance px</t>
  </si>
  <si>
    <t>shi_04m_m67_a3_003_Max_ Reg.xlsx_RoiSetAuto-44.zip Distance px</t>
  </si>
  <si>
    <t>con_06m_m67_a3_001_Max_ Reg.xlsx_RoiSetAuto-68.zip Distance px</t>
  </si>
  <si>
    <t>shi_04m_m67_a3_003_Max_ Reg.xlsx_RoiSetAuto-45.zip Distance px</t>
  </si>
  <si>
    <t>con_06m_m67_a3_001_Max_ Reg.xlsx_RoiSetAuto-8.zip Distance px</t>
  </si>
  <si>
    <t>shi_04m_m67_a3_003_Max_ Reg.xlsx_RoiSetAuto-46.zip Distance px</t>
  </si>
  <si>
    <t>con_06m_m67_a3_001_Max_ Reg.xlsx_RoiSetAuto-9.zip Distance px</t>
  </si>
  <si>
    <t>shi_04m_m67_a3_003_Max_ Reg.xlsx_RoiSetAuto-47.zip Distance px</t>
  </si>
  <si>
    <t>con_06m_m67_a3_002_Max_ Reg.xlsx_RoiSetAuto-1.zip Distance px</t>
  </si>
  <si>
    <t>shi_04m_m67_a3_003_Max_ Reg.xlsx_RoiSetAuto-48.zip Distance px</t>
  </si>
  <si>
    <t>con_06m_m67_a3_002_Max_ Reg.xlsx_RoiSetAuto-10.zip Distance px</t>
  </si>
  <si>
    <t>shi_04m_m67_a3_003_Max_ Reg.xlsx_RoiSetAuto-49.zip Distance px</t>
  </si>
  <si>
    <t>con_06m_m67_a3_002_Max_ Reg.xlsx_RoiSetAuto-11.zip Distance px</t>
  </si>
  <si>
    <t>shi_04m_m67_a3_003_Max_ Reg.xlsx_RoiSetAuto-5.zip Distance px</t>
  </si>
  <si>
    <t>con_06m_m67_a3_002_Max_ Reg.xlsx_RoiSetAuto-12.zip Distance px</t>
  </si>
  <si>
    <t>shi_04m_m67_a3_003_Max_ Reg.xlsx_RoiSetAuto-50.zip Distance px</t>
  </si>
  <si>
    <t>con_06m_m67_a3_002_Max_ Reg.xlsx_RoiSetAuto-13.zip Distance px</t>
  </si>
  <si>
    <t>shi_04m_m67_a3_003_Max_ Reg.xlsx_RoiSetAuto-51.zip Distance px</t>
  </si>
  <si>
    <t>con_06m_m67_a3_002_Max_ Reg.xlsx_RoiSetAuto-15.zip Distance px</t>
  </si>
  <si>
    <t>shi_04m_m67_a3_003_Max_ Reg.xlsx_RoiSetAuto-52.zip Distance px</t>
  </si>
  <si>
    <t>con_06m_m67_a3_002_Max_ Reg.xlsx_RoiSetAuto-16.zip Distance px</t>
  </si>
  <si>
    <t>shi_04m_m67_a3_003_Max_ Reg.xlsx_RoiSetAuto-53.zip Distance px</t>
  </si>
  <si>
    <t>con_06m_m67_a3_002_Max_ Reg.xlsx_RoiSetAuto-17.zip Distance px</t>
  </si>
  <si>
    <t>shi_04m_m67_a3_003_Max_ Reg.xlsx_RoiSetAuto-54.zip Distance px</t>
  </si>
  <si>
    <t>con_06m_m67_a3_002_Max_ Reg.xlsx_RoiSetAuto-18.zip Distance px</t>
  </si>
  <si>
    <t>shi_04m_m67_a3_003_Max_ Reg.xlsx_RoiSetAuto-55.zip Distance px</t>
  </si>
  <si>
    <t>con_06m_m67_a3_002_Max_ Reg.xlsx_RoiSetAuto-19.zip Distance px</t>
  </si>
  <si>
    <t>shi_04m_m67_a3_003_Max_ Reg.xlsx_RoiSetAuto-56.zip Distance px</t>
  </si>
  <si>
    <t>con_06m_m67_a3_002_Max_ Reg.xlsx_RoiSetAuto-2.zip Distance px</t>
  </si>
  <si>
    <t>shi_04m_m67_a3_003_Max_ Reg.xlsx_RoiSetAuto-57.zip Distance px</t>
  </si>
  <si>
    <t>con_06m_m67_a3_002_Max_ Reg.xlsx_RoiSetAuto-22.zip Distance px</t>
  </si>
  <si>
    <t>shi_04m_m67_a3_003_Max_ Reg.xlsx_RoiSetAuto-58.zip Distance px</t>
  </si>
  <si>
    <t>con_06m_m67_a3_002_Max_ Reg.xlsx_RoiSetAuto-23.zip Distance px</t>
  </si>
  <si>
    <t>shi_04m_m67_a3_003_Max_ Reg.xlsx_RoiSetAuto-59.zip Distance px</t>
  </si>
  <si>
    <t>con_06m_m67_a3_002_Max_ Reg.xlsx_RoiSetAuto-24.zip Distance px</t>
  </si>
  <si>
    <t>shi_04m_m67_a3_003_Max_ Reg.xlsx_RoiSetAuto-6.zip Distance px</t>
  </si>
  <si>
    <t>con_06m_m67_a3_002_Max_ Reg.xlsx_RoiSetAuto-25.zip Distance px</t>
  </si>
  <si>
    <t>shi_04m_m67_a3_003_Max_ Reg.xlsx_RoiSetAuto-60.zip Distance px</t>
  </si>
  <si>
    <t>con_06m_m67_a3_002_Max_ Reg.xlsx_RoiSetAuto-27.zip Distance px</t>
  </si>
  <si>
    <t>shi_04m_m67_a3_003_Max_ Reg.xlsx_RoiSetAuto-61.zip Distance px</t>
  </si>
  <si>
    <t>con_06m_m67_a3_002_Max_ Reg.xlsx_RoiSetAuto-29.zip Distance px</t>
  </si>
  <si>
    <t>shi_04m_m67_a3_003_Max_ Reg.xlsx_RoiSetAuto-62.zip Distance px</t>
  </si>
  <si>
    <t>con_06m_m67_a3_002_Max_ Reg.xlsx_RoiSetAuto-3.zip Distance px</t>
  </si>
  <si>
    <t>shi_04m_m67_a3_003_Max_ Reg.xlsx_RoiSetAuto-63.zip Distance px</t>
  </si>
  <si>
    <t>con_06m_m67_a3_002_Max_ Reg.xlsx_RoiSetAuto-30.zip Distance px</t>
  </si>
  <si>
    <t>shi_04m_m67_a3_003_Max_ Reg.xlsx_RoiSetAuto-64.zip Distance px</t>
  </si>
  <si>
    <t>con_06m_m67_a3_002_Max_ Reg.xlsx_RoiSetAuto-31.zip Distance px</t>
  </si>
  <si>
    <t>shi_04m_m67_a3_003_Max_ Reg.xlsx_RoiSetAuto-8.zip Distance px</t>
  </si>
  <si>
    <t>con_06m_m67_a3_002_Max_ Reg.xlsx_RoiSetAuto-32.zip Distance px</t>
  </si>
  <si>
    <t>shi_04m_m67_a3_003_Max_ Reg.xlsx_RoiSetAuto-9.zip Distance px</t>
  </si>
  <si>
    <t>con_06m_m67_a3_002_Max_ Reg.xlsx_RoiSetAuto-33.zip Distance px</t>
  </si>
  <si>
    <t>shi_05m_m67_a3_001_Max_ Reg.xlsx_RoiSetAuto-1.zip Distance px</t>
  </si>
  <si>
    <t>con_06m_m67_a3_002_Max_ Reg.xlsx_RoiSetAuto-4.zip Distance px</t>
  </si>
  <si>
    <t>shi_05m_m67_a3_001_Max_ Reg.xlsx_RoiSetAuto-10.zip Distance px</t>
  </si>
  <si>
    <t>con_06m_m67_a3_002_Max_ Reg.xlsx_RoiSetAuto-5.zip Distance px</t>
  </si>
  <si>
    <t>shi_05m_m67_a3_001_Max_ Reg.xlsx_RoiSetAuto-11.zip Distance px</t>
  </si>
  <si>
    <t>con_06m_m67_a3_002_Max_ Reg.xlsx_RoiSetAuto-6.zip Distance px</t>
  </si>
  <si>
    <t>shi_05m_m67_a3_001_Max_ Reg.xlsx_RoiSetAuto-12.zip Distance px</t>
  </si>
  <si>
    <t>con_06m_m67_a3_002_Max_ Reg.xlsx_RoiSetAuto-7.zip Distance px</t>
  </si>
  <si>
    <t>shi_05m_m67_a3_001_Max_ Reg.xlsx_RoiSetAuto-13.zip Distance px</t>
  </si>
  <si>
    <t>con_06m_m67_a3_002_Max_ Reg.xlsx_RoiSetAuto-8.zip Distance px</t>
  </si>
  <si>
    <t>shi_05m_m67_a3_001_Max_ Reg.xlsx_RoiSetAuto-14.zip Distance px</t>
  </si>
  <si>
    <t>con_06m_m67_a3_002_Max_ Reg.xlsx_RoiSetAuto-9.zip Distance px</t>
  </si>
  <si>
    <t>shi_05m_m67_a3_001_Max_ Reg.xlsx_RoiSetAuto-15.zip Distance px</t>
  </si>
  <si>
    <t>con_07m_m67_a3_001_Max_ Reg.xlsx_RoiSetAuto-10.zip Distance px</t>
  </si>
  <si>
    <t>shi_05m_m67_a3_001_Max_ Reg.xlsx_RoiSetAuto-17.zip Distance px</t>
  </si>
  <si>
    <t>con_07m_m67_a3_001_Max_ Reg.xlsx_RoiSetAuto-13.zip Distance px</t>
  </si>
  <si>
    <t>shi_05m_m67_a3_001_Max_ Reg.xlsx_RoiSetAuto-18.zip Distance px</t>
  </si>
  <si>
    <t>con_07m_m67_a3_001_Max_ Reg.xlsx_RoiSetAuto-15.zip Distance px</t>
  </si>
  <si>
    <t>shi_05m_m67_a3_001_Max_ Reg.xlsx_RoiSetAuto-19.zip Distance px</t>
  </si>
  <si>
    <t>con_07m_m67_a3_001_Max_ Reg.xlsx_RoiSetAuto-16.zip Distance px</t>
  </si>
  <si>
    <t>shi_05m_m67_a3_001_Max_ Reg.xlsx_RoiSetAuto-2.zip Distance px</t>
  </si>
  <si>
    <t>con_07m_m67_a3_001_Max_ Reg.xlsx_RoiSetAuto-17.zip Distance px</t>
  </si>
  <si>
    <t>shi_05m_m67_a3_001_Max_ Reg.xlsx_RoiSetAuto-20.zip Distance px</t>
  </si>
  <si>
    <t>con_07m_m67_a3_001_Max_ Reg.xlsx_RoiSetAuto-2.zip Distance px</t>
  </si>
  <si>
    <t>shi_05m_m67_a3_001_Max_ Reg.xlsx_RoiSetAuto-21.zip Distance px</t>
  </si>
  <si>
    <t>con_07m_m67_a3_001_Max_ Reg.xlsx_RoiSetAuto-22.zip Distance px</t>
  </si>
  <si>
    <t>shi_05m_m67_a3_001_Max_ Reg.xlsx_RoiSetAuto-22.zip Distance px</t>
  </si>
  <si>
    <t>con_07m_m67_a3_001_Max_ Reg.xlsx_RoiSetAuto-24.zip Distance px</t>
  </si>
  <si>
    <t>shi_05m_m67_a3_001_Max_ Reg.xlsx_RoiSetAuto-23.zip Distance px</t>
  </si>
  <si>
    <t>con_07m_m67_a3_001_Max_ Reg.xlsx_RoiSetAuto-26.zip Distance px</t>
  </si>
  <si>
    <t>shi_05m_m67_a3_001_Max_ Reg.xlsx_RoiSetAuto-24.zip Distance px</t>
  </si>
  <si>
    <t>con_07m_m67_a3_001_Max_ Reg.xlsx_RoiSetAuto-27.zip Distance px</t>
  </si>
  <si>
    <t>shi_05m_m67_a3_001_Max_ Reg.xlsx_RoiSetAuto-26.zip Distance px</t>
  </si>
  <si>
    <t>con_07m_m67_a3_001_Max_ Reg.xlsx_RoiSetAuto-28.zip Distance px</t>
  </si>
  <si>
    <t>shi_05m_m67_a3_001_Max_ Reg.xlsx_RoiSetAuto-27.zip Distance px</t>
  </si>
  <si>
    <t>con_07m_m67_a3_001_Max_ Reg.xlsx_RoiSetAuto-3.zip Distance px</t>
  </si>
  <si>
    <t>shi_05m_m67_a3_001_Max_ Reg.xlsx_RoiSetAuto-28.zip Distance px</t>
  </si>
  <si>
    <t>con_07m_m67_a3_001_Max_ Reg.xlsx_RoiSetAuto-30.zip Distance px</t>
  </si>
  <si>
    <t>shi_05m_m67_a3_001_Max_ Reg.xlsx_RoiSetAuto-29.zip Distance px</t>
  </si>
  <si>
    <t>con_07m_m67_a3_001_Max_ Reg.xlsx_RoiSetAuto-4.zip Distance px</t>
  </si>
  <si>
    <t>shi_05m_m67_a3_001_Max_ Reg.xlsx_RoiSetAuto-3.zip Distance px</t>
  </si>
  <si>
    <t>con_07m_m67_a3_001_Max_ Reg.xlsx_RoiSetAuto-5.zip Distance px</t>
  </si>
  <si>
    <t>shi_05m_m67_a3_001_Max_ Reg.xlsx_RoiSetAuto-30.zip Distance px</t>
  </si>
  <si>
    <t>con_07m_m67_a3_001_Max_ Reg.xlsx_RoiSetAuto-8.zip Distance px</t>
  </si>
  <si>
    <t>shi_05m_m67_a3_001_Max_ Reg.xlsx_RoiSetAuto-31.zip Distance px</t>
  </si>
  <si>
    <t>con_07m_m67_a3_002_Max_ Reg.xlsx_RoiSetAuto-1.zip Distance px</t>
  </si>
  <si>
    <t>shi_05m_m67_a3_001_Max_ Reg.xlsx_RoiSetAuto-32.zip Distance px</t>
  </si>
  <si>
    <t>con_07m_m67_a3_002_Max_ Reg.xlsx_RoiSetAuto-10.zip Distance px</t>
  </si>
  <si>
    <t>shi_05m_m67_a3_001_Max_ Reg.xlsx_RoiSetAuto-33.zip Distance px</t>
  </si>
  <si>
    <t>con_07m_m67_a3_002_Max_ Reg.xlsx_RoiSetAuto-12.zip Distance px</t>
  </si>
  <si>
    <t>shi_05m_m67_a3_001_Max_ Reg.xlsx_RoiSetAuto-34.zip Distance px</t>
  </si>
  <si>
    <t>con_07m_m67_a3_002_Max_ Reg.xlsx_RoiSetAuto-13.zip Distance px</t>
  </si>
  <si>
    <t>shi_05m_m67_a3_001_Max_ Reg.xlsx_RoiSetAuto-36.zip Distance px</t>
  </si>
  <si>
    <t>con_07m_m67_a3_002_Max_ Reg.xlsx_RoiSetAuto-15.zip Distance px</t>
  </si>
  <si>
    <t>shi_05m_m67_a3_001_Max_ Reg.xlsx_RoiSetAuto-37.zip Distance px</t>
  </si>
  <si>
    <t>con_07m_m67_a3_002_Max_ Reg.xlsx_RoiSetAuto-17.zip Distance px</t>
  </si>
  <si>
    <t>shi_05m_m67_a3_001_Max_ Reg.xlsx_RoiSetAuto-38.zip Distance px</t>
  </si>
  <si>
    <t>con_07m_m67_a3_002_Max_ Reg.xlsx_RoiSetAuto-18.zip Distance px</t>
  </si>
  <si>
    <t>shi_05m_m67_a3_001_Max_ Reg.xlsx_RoiSetAuto-39.zip Distance px</t>
  </si>
  <si>
    <t>con_07m_m67_a3_002_Max_ Reg.xlsx_RoiSetAuto-19.zip Distance px</t>
  </si>
  <si>
    <t>shi_05m_m67_a3_001_Max_ Reg.xlsx_RoiSetAuto-4.zip Distance px</t>
  </si>
  <si>
    <t>con_07m_m67_a3_002_Max_ Reg.xlsx_RoiSetAuto-2.zip Distance px</t>
  </si>
  <si>
    <t>shi_05m_m67_a3_001_Max_ Reg.xlsx_RoiSetAuto-5.zip Distance px</t>
  </si>
  <si>
    <t>con_07m_m67_a3_002_Max_ Reg.xlsx_RoiSetAuto-21.zip Distance px</t>
  </si>
  <si>
    <t>shi_05m_m67_a3_001_Max_ Reg.xlsx_RoiSetAuto-7.zip Distance px</t>
  </si>
  <si>
    <t>con_07m_m67_a3_002_Max_ Reg.xlsx_RoiSetAuto-22.zip Distance px</t>
  </si>
  <si>
    <t>shi_05m_m67_a3_001_Max_ Reg.xlsx_RoiSetAuto-8.zip Distance px</t>
  </si>
  <si>
    <t>con_07m_m67_a3_002_Max_ Reg.xlsx_RoiSetAuto-23.zip Distance px</t>
  </si>
  <si>
    <t>shi_05m_m67_a3_001_Max_ Reg.xlsx_RoiSetAuto-9.zip Distance px</t>
  </si>
  <si>
    <t>con_07m_m67_a3_002_Max_ Reg.xlsx_RoiSetAuto-24.zip Distance px</t>
  </si>
  <si>
    <t>shi_05m_m67_a3_002_Max_ Reg.xlsx_RoiSetAuto-1.zip Distance px</t>
  </si>
  <si>
    <t>con_07m_m67_a3_002_Max_ Reg.xlsx_RoiSetAuto-26.zip Distance px</t>
  </si>
  <si>
    <t>shi_05m_m67_a3_002_Max_ Reg.xlsx_RoiSetAuto-10.zip Distance px</t>
  </si>
  <si>
    <t>con_07m_m67_a3_002_Max_ Reg.xlsx_RoiSetAuto-27.zip Distance px</t>
  </si>
  <si>
    <t>shi_05m_m67_a3_002_Max_ Reg.xlsx_RoiSetAuto-100.zip Distance px</t>
  </si>
  <si>
    <t>con_07m_m67_a3_002_Max_ Reg.xlsx_RoiSetAuto-28.zip Distance px</t>
  </si>
  <si>
    <t>shi_05m_m67_a3_002_Max_ Reg.xlsx_RoiSetAuto-101.zip Distance px</t>
  </si>
  <si>
    <t>con_07m_m67_a3_002_Max_ Reg.xlsx_RoiSetAuto-29.zip Distance px</t>
  </si>
  <si>
    <t>shi_05m_m67_a3_002_Max_ Reg.xlsx_RoiSetAuto-102.zip Distance px</t>
  </si>
  <si>
    <t>con_07m_m67_a3_002_Max_ Reg.xlsx_RoiSetAuto-3.zip Distance px</t>
  </si>
  <si>
    <t>shi_05m_m67_a3_002_Max_ Reg.xlsx_RoiSetAuto-104.zip Distance px</t>
  </si>
  <si>
    <t>con_07m_m67_a3_002_Max_ Reg.xlsx_RoiSetAuto-30.zip Distance px</t>
  </si>
  <si>
    <t>shi_05m_m67_a3_002_Max_ Reg.xlsx_RoiSetAuto-105.zip Distance px</t>
  </si>
  <si>
    <t>con_07m_m67_a3_002_Max_ Reg.xlsx_RoiSetAuto-31.zip Distance px</t>
  </si>
  <si>
    <t>shi_05m_m67_a3_002_Max_ Reg.xlsx_RoiSetAuto-106.zip Distance px</t>
  </si>
  <si>
    <t>con_07m_m67_a3_002_Max_ Reg.xlsx_RoiSetAuto-32.zip Distance px</t>
  </si>
  <si>
    <t>shi_05m_m67_a3_002_Max_ Reg.xlsx_RoiSetAuto-107.zip Distance px</t>
  </si>
  <si>
    <t>con_07m_m67_a3_002_Max_ Reg.xlsx_RoiSetAuto-33.zip Distance px</t>
  </si>
  <si>
    <t>shi_05m_m67_a3_002_Max_ Reg.xlsx_RoiSetAuto-108.zip Distance px</t>
  </si>
  <si>
    <t>con_07m_m67_a3_002_Max_ Reg.xlsx_RoiSetAuto-34.zip Distance px</t>
  </si>
  <si>
    <t>shi_05m_m67_a3_002_Max_ Reg.xlsx_RoiSetAuto-11.zip Distance px</t>
  </si>
  <si>
    <t>con_07m_m67_a3_002_Max_ Reg.xlsx_RoiSetAuto-35.zip Distance px</t>
  </si>
  <si>
    <t>shi_05m_m67_a3_002_Max_ Reg.xlsx_RoiSetAuto-110.zip Distance px</t>
  </si>
  <si>
    <t>con_07m_m67_a3_002_Max_ Reg.xlsx_RoiSetAuto-37.zip Distance px</t>
  </si>
  <si>
    <t>shi_05m_m67_a3_002_Max_ Reg.xlsx_RoiSetAuto-111.zip Distance px</t>
  </si>
  <si>
    <t>con_07m_m67_a3_002_Max_ Reg.xlsx_RoiSetAuto-38.zip Distance px</t>
  </si>
  <si>
    <t>shi_05m_m67_a3_002_Max_ Reg.xlsx_RoiSetAuto-112.zip Distance px</t>
  </si>
  <si>
    <t>con_07m_m67_a3_002_Max_ Reg.xlsx_RoiSetAuto-39.zip Distance px</t>
  </si>
  <si>
    <t>shi_05m_m67_a3_002_Max_ Reg.xlsx_RoiSetAuto-113.zip Distance px</t>
  </si>
  <si>
    <t>con_07m_m67_a3_002_Max_ Reg.xlsx_RoiSetAuto-4.zip Distance px</t>
  </si>
  <si>
    <t>shi_05m_m67_a3_002_Max_ Reg.xlsx_RoiSetAuto-116.zip Distance px</t>
  </si>
  <si>
    <t>con_07m_m67_a3_002_Max_ Reg.xlsx_RoiSetAuto-40.zip Distance px</t>
  </si>
  <si>
    <t>shi_05m_m67_a3_002_Max_ Reg.xlsx_RoiSetAuto-117.zip Distance px</t>
  </si>
  <si>
    <t>con_07m_m67_a3_002_Max_ Reg.xlsx_RoiSetAuto-41.zip Distance px</t>
  </si>
  <si>
    <t>shi_05m_m67_a3_002_Max_ Reg.xlsx_RoiSetAuto-118.zip Distance px</t>
  </si>
  <si>
    <t>con_07m_m67_a3_002_Max_ Reg.xlsx_RoiSetAuto-42.zip Distance px</t>
  </si>
  <si>
    <t>shi_05m_m67_a3_002_Max_ Reg.xlsx_RoiSetAuto-119.zip Distance px</t>
  </si>
  <si>
    <t>con_07m_m67_a3_002_Max_ Reg.xlsx_RoiSetAuto-43.zip Distance px</t>
  </si>
  <si>
    <t>shi_05m_m67_a3_002_Max_ Reg.xlsx_RoiSetAuto-12.zip Distance px</t>
  </si>
  <si>
    <t>con_07m_m67_a3_002_Max_ Reg.xlsx_RoiSetAuto-44.zip Distance px</t>
  </si>
  <si>
    <t>shi_05m_m67_a3_002_Max_ Reg.xlsx_RoiSetAuto-120.zip Distance px</t>
  </si>
  <si>
    <t>con_07m_m67_a3_002_Max_ Reg.xlsx_RoiSetAuto-45.zip Distance px</t>
  </si>
  <si>
    <t>shi_05m_m67_a3_002_Max_ Reg.xlsx_RoiSetAuto-121.zip Distance px</t>
  </si>
  <si>
    <t>con_07m_m67_a3_002_Max_ Reg.xlsx_RoiSetAuto-46.zip Distance px</t>
  </si>
  <si>
    <t>shi_05m_m67_a3_002_Max_ Reg.xlsx_RoiSetAuto-122.zip Distance px</t>
  </si>
  <si>
    <t>con_07m_m67_a3_002_Max_ Reg.xlsx_RoiSetAuto-47.zip Distance px</t>
  </si>
  <si>
    <t>shi_05m_m67_a3_002_Max_ Reg.xlsx_RoiSetAuto-123.zip Distance px</t>
  </si>
  <si>
    <t>con_07m_m67_a3_002_Max_ Reg.xlsx_RoiSetAuto-48.zip Distance px</t>
  </si>
  <si>
    <t>shi_05m_m67_a3_002_Max_ Reg.xlsx_RoiSetAuto-124.zip Distance px</t>
  </si>
  <si>
    <t>con_07m_m67_a3_002_Max_ Reg.xlsx_RoiSetAuto-49.zip Distance px</t>
  </si>
  <si>
    <t>shi_05m_m67_a3_002_Max_ Reg.xlsx_RoiSetAuto-125.zip Distance px</t>
  </si>
  <si>
    <t>con_07m_m67_a3_002_Max_ Reg.xlsx_RoiSetAuto-5.zip Distance px</t>
  </si>
  <si>
    <t>shi_05m_m67_a3_002_Max_ Reg.xlsx_RoiSetAuto-126.zip Distance px</t>
  </si>
  <si>
    <t>con_07m_m67_a3_002_Max_ Reg.xlsx_RoiSetAuto-50.zip Distance px</t>
  </si>
  <si>
    <t>shi_05m_m67_a3_002_Max_ Reg.xlsx_RoiSetAuto-127.zip Distance px</t>
  </si>
  <si>
    <t>con_07m_m67_a3_002_Max_ Reg.xlsx_RoiSetAuto-51.zip Distance px</t>
  </si>
  <si>
    <t>shi_05m_m67_a3_002_Max_ Reg.xlsx_RoiSetAuto-13.zip Distance px</t>
  </si>
  <si>
    <t>con_07m_m67_a3_002_Max_ Reg.xlsx_RoiSetAuto-53.zip Distance px</t>
  </si>
  <si>
    <t>shi_05m_m67_a3_002_Max_ Reg.xlsx_RoiSetAuto-14.zip Distance px</t>
  </si>
  <si>
    <t>con_07m_m67_a3_002_Max_ Reg.xlsx_RoiSetAuto-54.zip Distance px</t>
  </si>
  <si>
    <t>shi_05m_m67_a3_002_Max_ Reg.xlsx_RoiSetAuto-16.zip Distance px</t>
  </si>
  <si>
    <t>con_07m_m67_a3_002_Max_ Reg.xlsx_RoiSetAuto-56.zip Distance px</t>
  </si>
  <si>
    <t>shi_05m_m67_a3_002_Max_ Reg.xlsx_RoiSetAuto-17.zip Distance px</t>
  </si>
  <si>
    <t>con_07m_m67_a3_002_Max_ Reg.xlsx_RoiSetAuto-57.zip Distance px</t>
  </si>
  <si>
    <t>shi_05m_m67_a3_002_Max_ Reg.xlsx_RoiSetAuto-18.zip Distance px</t>
  </si>
  <si>
    <t>con_07m_m67_a3_002_Max_ Reg.xlsx_RoiSetAuto-58.zip Distance px</t>
  </si>
  <si>
    <t>shi_05m_m67_a3_002_Max_ Reg.xlsx_RoiSetAuto-19.zip Distance px</t>
  </si>
  <si>
    <t>con_07m_m67_a3_002_Max_ Reg.xlsx_RoiSetAuto-59.zip Distance px</t>
  </si>
  <si>
    <t>shi_05m_m67_a3_002_Max_ Reg.xlsx_RoiSetAuto-2.zip Distance px</t>
  </si>
  <si>
    <t>con_07m_m67_a3_002_Max_ Reg.xlsx_RoiSetAuto-6.zip Distance px</t>
  </si>
  <si>
    <t>shi_05m_m67_a3_002_Max_ Reg.xlsx_RoiSetAuto-20.zip Distance px</t>
  </si>
  <si>
    <t>con_07m_m67_a3_002_Max_ Reg.xlsx_RoiSetAuto-60.zip Distance px</t>
  </si>
  <si>
    <t>shi_05m_m67_a3_002_Max_ Reg.xlsx_RoiSetAuto-21.zip Distance px</t>
  </si>
  <si>
    <t>con_07m_m67_a3_002_Max_ Reg.xlsx_RoiSetAuto-7.zip Distance px</t>
  </si>
  <si>
    <t>shi_05m_m67_a3_002_Max_ Reg.xlsx_RoiSetAuto-22.zip Distance px</t>
  </si>
  <si>
    <t>con_07m_m67_a3_002_Max_ Reg.xlsx_RoiSetAuto-8.zip Distance px</t>
  </si>
  <si>
    <t>shi_05m_m67_a3_002_Max_ Reg.xlsx_RoiSetAuto-24.zip Distance px</t>
  </si>
  <si>
    <t>con_07m_m67_a3_003_Max_ Reg.xlsx_RoiSetAuto-1.zip Distance px</t>
  </si>
  <si>
    <t>shi_05m_m67_a3_002_Max_ Reg.xlsx_RoiSetAuto-27.zip Distance px</t>
  </si>
  <si>
    <t>con_07m_m67_a3_003_Max_ Reg.xlsx_RoiSetAuto-10.zip Distance px</t>
  </si>
  <si>
    <t>shi_05m_m67_a3_002_Max_ Reg.xlsx_RoiSetAuto-28.zip Distance px</t>
  </si>
  <si>
    <t>con_07m_m67_a3_003_Max_ Reg.xlsx_RoiSetAuto-11.zip Distance px</t>
  </si>
  <si>
    <t>shi_05m_m67_a3_002_Max_ Reg.xlsx_RoiSetAuto-29.zip Distance px</t>
  </si>
  <si>
    <t>con_07m_m67_a3_003_Max_ Reg.xlsx_RoiSetAuto-12.zip Distance px</t>
  </si>
  <si>
    <t>shi_05m_m67_a3_002_Max_ Reg.xlsx_RoiSetAuto-3.zip Distance px</t>
  </si>
  <si>
    <t>con_07m_m67_a3_003_Max_ Reg.xlsx_RoiSetAuto-13.zip Distance px</t>
  </si>
  <si>
    <t>shi_05m_m67_a3_002_Max_ Reg.xlsx_RoiSetAuto-30.zip Distance px</t>
  </si>
  <si>
    <t>con_07m_m67_a3_003_Max_ Reg.xlsx_RoiSetAuto-14.zip Distance px</t>
  </si>
  <si>
    <t>shi_05m_m67_a3_002_Max_ Reg.xlsx_RoiSetAuto-32.zip Distance px</t>
  </si>
  <si>
    <t>con_07m_m67_a3_003_Max_ Reg.xlsx_RoiSetAuto-15.zip Distance px</t>
  </si>
  <si>
    <t>shi_05m_m67_a3_002_Max_ Reg.xlsx_RoiSetAuto-33.zip Distance px</t>
  </si>
  <si>
    <t>con_07m_m67_a3_003_Max_ Reg.xlsx_RoiSetAuto-16.zip Distance px</t>
  </si>
  <si>
    <t>shi_05m_m67_a3_002_Max_ Reg.xlsx_RoiSetAuto-34.zip Distance px</t>
  </si>
  <si>
    <t>con_07m_m67_a3_003_Max_ Reg.xlsx_RoiSetAuto-17.zip Distance px</t>
  </si>
  <si>
    <t>shi_05m_m67_a3_002_Max_ Reg.xlsx_RoiSetAuto-35.zip Distance px</t>
  </si>
  <si>
    <t>con_07m_m67_a3_003_Max_ Reg.xlsx_RoiSetAuto-18.zip Distance px</t>
  </si>
  <si>
    <t>shi_05m_m67_a3_002_Max_ Reg.xlsx_RoiSetAuto-36.zip Distance px</t>
  </si>
  <si>
    <t>con_07m_m67_a3_003_Max_ Reg.xlsx_RoiSetAuto-19.zip Distance px</t>
  </si>
  <si>
    <t>shi_05m_m67_a3_002_Max_ Reg.xlsx_RoiSetAuto-38.zip Distance px</t>
  </si>
  <si>
    <t>con_07m_m67_a3_003_Max_ Reg.xlsx_RoiSetAuto-2.zip Distance px</t>
  </si>
  <si>
    <t>shi_05m_m67_a3_002_Max_ Reg.xlsx_RoiSetAuto-39.zip Distance px</t>
  </si>
  <si>
    <t>con_07m_m67_a3_003_Max_ Reg.xlsx_RoiSetAuto-20.zip Distance px</t>
  </si>
  <si>
    <t>shi_05m_m67_a3_002_Max_ Reg.xlsx_RoiSetAuto-4.zip Distance px</t>
  </si>
  <si>
    <t>con_07m_m67_a3_003_Max_ Reg.xlsx_RoiSetAuto-21.zip Distance px</t>
  </si>
  <si>
    <t>shi_05m_m67_a3_002_Max_ Reg.xlsx_RoiSetAuto-40.zip Distance px</t>
  </si>
  <si>
    <t>con_07m_m67_a3_003_Max_ Reg.xlsx_RoiSetAuto-22.zip Distance px</t>
  </si>
  <si>
    <t>shi_05m_m67_a3_002_Max_ Reg.xlsx_RoiSetAuto-41.zip Distance px</t>
  </si>
  <si>
    <t>con_07m_m67_a3_003_Max_ Reg.xlsx_RoiSetAuto-23.zip Distance px</t>
  </si>
  <si>
    <t>shi_05m_m67_a3_002_Max_ Reg.xlsx_RoiSetAuto-43.zip Distance px</t>
  </si>
  <si>
    <t>con_07m_m67_a3_003_Max_ Reg.xlsx_RoiSetAuto-24.zip Distance px</t>
  </si>
  <si>
    <t>shi_05m_m67_a3_002_Max_ Reg.xlsx_RoiSetAuto-44.zip Distance px</t>
  </si>
  <si>
    <t>con_07m_m67_a3_003_Max_ Reg.xlsx_RoiSetAuto-26.zip Distance px</t>
  </si>
  <si>
    <t>shi_05m_m67_a3_002_Max_ Reg.xlsx_RoiSetAuto-45.zip Distance px</t>
  </si>
  <si>
    <t>con_07m_m67_a3_003_Max_ Reg.xlsx_RoiSetAuto-27.zip Distance px</t>
  </si>
  <si>
    <t>shi_05m_m67_a3_002_Max_ Reg.xlsx_RoiSetAuto-46.zip Distance px</t>
  </si>
  <si>
    <t>con_07m_m67_a3_003_Max_ Reg.xlsx_RoiSetAuto-28.zip Distance px</t>
  </si>
  <si>
    <t>shi_05m_m67_a3_002_Max_ Reg.xlsx_RoiSetAuto-47.zip Distance px</t>
  </si>
  <si>
    <t>con_07m_m67_a3_003_Max_ Reg.xlsx_RoiSetAuto-3.zip Distance px</t>
  </si>
  <si>
    <t>shi_05m_m67_a3_002_Max_ Reg.xlsx_RoiSetAuto-48.zip Distance px</t>
  </si>
  <si>
    <t>con_07m_m67_a3_003_Max_ Reg.xlsx_RoiSetAuto-30.zip Distance px</t>
  </si>
  <si>
    <t>shi_05m_m67_a3_002_Max_ Reg.xlsx_RoiSetAuto-49.zip Distance px</t>
  </si>
  <si>
    <t>con_07m_m67_a3_003_Max_ Reg.xlsx_RoiSetAuto-31.zip Distance px</t>
  </si>
  <si>
    <t>shi_05m_m67_a3_002_Max_ Reg.xlsx_RoiSetAuto-5.zip Distance px</t>
  </si>
  <si>
    <t>con_07m_m67_a3_003_Max_ Reg.xlsx_RoiSetAuto-4.zip Distance px</t>
  </si>
  <si>
    <t>shi_05m_m67_a3_002_Max_ Reg.xlsx_RoiSetAuto-50.zip Distance px</t>
  </si>
  <si>
    <t>con_07m_m67_a3_003_Max_ Reg.xlsx_RoiSetAuto-5.zip Distance px</t>
  </si>
  <si>
    <t>shi_05m_m67_a3_002_Max_ Reg.xlsx_RoiSetAuto-51.zip Distance px</t>
  </si>
  <si>
    <t>con_07m_m67_a3_003_Max_ Reg.xlsx_RoiSetAuto-6.zip Distance px</t>
  </si>
  <si>
    <t>shi_05m_m67_a3_002_Max_ Reg.xlsx_RoiSetAuto-52.zip Distance px</t>
  </si>
  <si>
    <t>con_07m_m67_a3_003_Max_ Reg.xlsx_RoiSetAuto-7.zip Distance px</t>
  </si>
  <si>
    <t>shi_05m_m67_a3_002_Max_ Reg.xlsx_RoiSetAuto-53.zip Distance px</t>
  </si>
  <si>
    <t>con_07m_m67_a3_003_Max_ Reg.xlsx_RoiSetAuto-8.zip Distance px</t>
  </si>
  <si>
    <t>shi_05m_m67_a3_002_Max_ Reg.xlsx_RoiSetAuto-54.zip Distance px</t>
  </si>
  <si>
    <t>con_07m_m67_a3_003_Max_ Reg.xlsx_RoiSetAuto-9.zip Distance px</t>
  </si>
  <si>
    <t>shi_05m_m67_a3_002_Max_ Reg.xlsx_RoiSetAuto-55.zip Distance px</t>
  </si>
  <si>
    <t>con_08m_m67_a3_002_Max_ Reg.xlsx_RoiSetAuto-1.zip Distance px</t>
  </si>
  <si>
    <t>shi_05m_m67_a3_002_Max_ Reg.xlsx_RoiSetAuto-57.zip Distance px</t>
  </si>
  <si>
    <t>con_08m_m67_a3_002_Max_ Reg.xlsx_RoiSetAuto-32.zip Distance px</t>
  </si>
  <si>
    <t>shi_05m_m67_a3_002_Max_ Reg.xlsx_RoiSetAuto-58.zip Distance px</t>
  </si>
  <si>
    <t>con_08m_m67_a3_002_Max_ Reg.xlsx_RoiSetAuto-33.zip Distance px</t>
  </si>
  <si>
    <t>shi_05m_m67_a3_002_Max_ Reg.xlsx_RoiSetAuto-6.zip Distance px</t>
  </si>
  <si>
    <t>con_08m_m67_a3_002_Max_ Reg.xlsx_RoiSetAuto-36.zip Distance px</t>
  </si>
  <si>
    <t>shi_05m_m67_a3_002_Max_ Reg.xlsx_RoiSetAuto-60.zip Distance px</t>
  </si>
  <si>
    <t>con_08m_m67_a3_002_Max_ Reg.xlsx_RoiSetAuto-37.zip Distance px</t>
  </si>
  <si>
    <t>shi_05m_m67_a3_002_Max_ Reg.xlsx_RoiSetAuto-61.zip Distance px</t>
  </si>
  <si>
    <t>con_08m_m67_a3_002_Max_ Reg.xlsx_RoiSetAuto-38.zip Distance px</t>
  </si>
  <si>
    <t>shi_05m_m67_a3_002_Max_ Reg.xlsx_RoiSetAuto-62.zip Distance px</t>
  </si>
  <si>
    <t>con_08m_m67_a3_002_Max_ Reg.xlsx_RoiSetAuto-40.zip Distance px</t>
  </si>
  <si>
    <t>shi_05m_m67_a3_002_Max_ Reg.xlsx_RoiSetAuto-63.zip Distance px</t>
  </si>
  <si>
    <t>con_08m_m67_a3_002_Max_ Reg.xlsx_RoiSetAuto-41.zip Distance px</t>
  </si>
  <si>
    <t>shi_05m_m67_a3_002_Max_ Reg.xlsx_RoiSetAuto-64.zip Distance px</t>
  </si>
  <si>
    <t>con_08m_m67_a3_002_Max_ Reg.xlsx_RoiSetAuto-45.zip Distance px</t>
  </si>
  <si>
    <t>shi_05m_m67_a3_002_Max_ Reg.xlsx_RoiSetAuto-66.zip Distance px</t>
  </si>
  <si>
    <t>con_08m_m67_a3_002_Max_ Reg.xlsx_RoiSetAuto-46.zip Distance px</t>
  </si>
  <si>
    <t>shi_05m_m67_a3_002_Max_ Reg.xlsx_RoiSetAuto-70.zip Distance px</t>
  </si>
  <si>
    <t>con_08m_m67_a3_002_Max_ Reg.xlsx_RoiSetAuto-48.zip Distance px</t>
  </si>
  <si>
    <t>shi_05m_m67_a3_002_Max_ Reg.xlsx_RoiSetAuto-71.zip Distance px</t>
  </si>
  <si>
    <t>con_08m_m67_a3_002_Max_ Reg.xlsx_RoiSetAuto-51.zip Distance px</t>
  </si>
  <si>
    <t>shi_05m_m67_a3_002_Max_ Reg.xlsx_RoiSetAuto-73.zip Distance px</t>
  </si>
  <si>
    <t>con_08m_m67_a3_002_Max_ Reg.xlsx_RoiSetAuto-52.zip Distance px</t>
  </si>
  <si>
    <t>shi_05m_m67_a3_002_Max_ Reg.xlsx_RoiSetAuto-75.zip Distance px</t>
  </si>
  <si>
    <t>con_08m_m67_a3_002_Max_ Reg.xlsx_RoiSetAuto-53.zip Distance px</t>
  </si>
  <si>
    <t>shi_05m_m67_a3_002_Max_ Reg.xlsx_RoiSetAuto-76.zip Distance px</t>
  </si>
  <si>
    <t>con_08m_m67_a3_002_Max_ Reg.xlsx_RoiSetAuto-61.zip Distance px</t>
  </si>
  <si>
    <t>shi_05m_m67_a3_002_Max_ Reg.xlsx_RoiSetAuto-77.zip Distance px</t>
  </si>
  <si>
    <t>con_08m_m67_a3_002_Max_ Reg.xlsx_RoiSetAuto-65.zip Distance px</t>
  </si>
  <si>
    <t>shi_05m_m67_a3_002_Max_ Reg.xlsx_RoiSetAuto-79.zip Distance px</t>
  </si>
  <si>
    <t>con_08m_m67_a3_002_Max_ Reg.xlsx_RoiSetAuto-70.zip Distance px</t>
  </si>
  <si>
    <t>shi_05m_m67_a3_002_Max_ Reg.xlsx_RoiSetAuto-8.zip Distance px</t>
  </si>
  <si>
    <t>con_08m_m67_a3_002_Max_ Reg.xlsx_RoiSetAuto-73.zip Distance px</t>
  </si>
  <si>
    <t>shi_05m_m67_a3_002_Max_ Reg.xlsx_RoiSetAuto-83.zip Distance px</t>
  </si>
  <si>
    <t>con_08m_m67_a3_002_Max_ Reg.xlsx_RoiSetAuto-75.zip Distance px</t>
  </si>
  <si>
    <t>shi_05m_m67_a3_002_Max_ Reg.xlsx_RoiSetAuto-84.zip Distance px</t>
  </si>
  <si>
    <t>con_08m_m67_a3_002_Max_ Reg.xlsx_RoiSetAuto-8.zip Distance px</t>
  </si>
  <si>
    <t>shi_05m_m67_a3_002_Max_ Reg.xlsx_RoiSetAuto-85.zip Distance px</t>
  </si>
  <si>
    <t>con_08m_m67_a3_002_Max_ Reg.xlsx_RoiSetAuto-82.zip Distance px</t>
  </si>
  <si>
    <t>shi_05m_m67_a3_002_Max_ Reg.xlsx_RoiSetAuto-86.zip Distance px</t>
  </si>
  <si>
    <t>con_08m_m67_a3_002_Max_ Reg.xlsx_RoiSetAuto-83.zip Distance px</t>
  </si>
  <si>
    <t>shi_05m_m67_a3_002_Max_ Reg.xlsx_RoiSetAuto-87.zip Distance px</t>
  </si>
  <si>
    <t>con_08m_m67_a3_002_Max_ Reg.xlsx_RoiSetAuto-84.zip Distance px</t>
  </si>
  <si>
    <t>shi_05m_m67_a3_002_Max_ Reg.xlsx_RoiSetAuto-88.zip Distance px</t>
  </si>
  <si>
    <t>con_08m_m67_a3_002_Max_ Reg.xlsx_RoiSetAuto-86.zip Distance px</t>
  </si>
  <si>
    <t>shi_05m_m67_a3_002_Max_ Reg.xlsx_RoiSetAuto-89.zip Distance px</t>
  </si>
  <si>
    <t>con_08m_m67_a3_002_Max_ Reg.xlsx_RoiSetAuto-9.zip Distance px</t>
  </si>
  <si>
    <t>shi_05m_m67_a3_002_Max_ Reg.xlsx_RoiSetAuto-9.zip Distance px</t>
  </si>
  <si>
    <t>con_08m_m67_a3_002_Max_ Reg.xlsx_RoiSetAuto-91.zip Distance px</t>
  </si>
  <si>
    <t>shi_05m_m67_a3_002_Max_ Reg.xlsx_RoiSetAuto-91.zip Distance px</t>
  </si>
  <si>
    <t>con_08m_m67_a3_002_Max_ Reg.xlsx_RoiSetAuto-93.zip Distance px</t>
  </si>
  <si>
    <t>shi_05m_m67_a3_002_Max_ Reg.xlsx_RoiSetAuto-92.zip Distance px</t>
  </si>
  <si>
    <t>con_08m_m67_a3_003_Max_ Reg.xlsx_RoiSetAuto-1.zip Distance px</t>
  </si>
  <si>
    <t>shi_05m_m67_a3_002_Max_ Reg.xlsx_RoiSetAuto-93.zip Distance px</t>
  </si>
  <si>
    <t>con_08m_m67_a3_003_Max_ Reg.xlsx_RoiSetAuto-10.zip Distance px</t>
  </si>
  <si>
    <t>shi_05m_m67_a3_002_Max_ Reg.xlsx_RoiSetAuto-94.zip Distance px</t>
  </si>
  <si>
    <t>con_08m_m67_a3_003_Max_ Reg.xlsx_RoiSetAuto-100.zip Distance px</t>
  </si>
  <si>
    <t>shi_05m_m67_a3_002_Max_ Reg.xlsx_RoiSetAuto-95.zip Distance px</t>
  </si>
  <si>
    <t>con_08m_m67_a3_003_Max_ Reg.xlsx_RoiSetAuto-101.zip Distance px</t>
  </si>
  <si>
    <t>shi_05m_m67_a3_002_Max_ Reg.xlsx_RoiSetAuto-96.zip Distance px</t>
  </si>
  <si>
    <t>con_08m_m67_a3_003_Max_ Reg.xlsx_RoiSetAuto-102.zip Distance px</t>
  </si>
  <si>
    <t>shi_05m_m67_a3_002_Max_ Reg.xlsx_RoiSetAuto-97.zip Distance px</t>
  </si>
  <si>
    <t>con_08m_m67_a3_003_Max_ Reg.xlsx_RoiSetAuto-104.zip Distance px</t>
  </si>
  <si>
    <t>shi_05m_m67_a3_002_Max_ Reg.xlsx_RoiSetAuto-98.zip Distance px</t>
  </si>
  <si>
    <t>con_08m_m67_a3_003_Max_ Reg.xlsx_RoiSetAuto-105.zip Distance px</t>
  </si>
  <si>
    <t>shi_05m_m67_a3_002_Max_ Reg.xlsx_RoiSetAuto-99.zip Distance px</t>
  </si>
  <si>
    <t>con_08m_m67_a3_003_Max_ Reg.xlsx_RoiSetAuto-106.zip Distance px</t>
  </si>
  <si>
    <t>shi_05m_m67_a3_003_Max_ Reg.xlsx_RoiSetAuto-10.zip Distance px</t>
  </si>
  <si>
    <t>con_08m_m67_a3_003_Max_ Reg.xlsx_RoiSetAuto-107.zip Distance px</t>
  </si>
  <si>
    <t>shi_05m_m67_a3_003_Max_ Reg.xlsx_RoiSetAuto-13.zip Distance px</t>
  </si>
  <si>
    <t>con_08m_m67_a3_003_Max_ Reg.xlsx_RoiSetAuto-108.zip Distance px</t>
  </si>
  <si>
    <t>shi_05m_m67_a3_003_Max_ Reg.xlsx_RoiSetAuto-15.zip Distance px</t>
  </si>
  <si>
    <t>con_08m_m67_a3_003_Max_ Reg.xlsx_RoiSetAuto-109.zip Distance px</t>
  </si>
  <si>
    <t>shi_05m_m67_a3_003_Max_ Reg.xlsx_RoiSetAuto-16.zip Distance px</t>
  </si>
  <si>
    <t>con_08m_m67_a3_003_Max_ Reg.xlsx_RoiSetAuto-11.zip Distance px</t>
  </si>
  <si>
    <t>shi_05m_m67_a3_003_Max_ Reg.xlsx_RoiSetAuto-17.zip Distance px</t>
  </si>
  <si>
    <t>con_08m_m67_a3_003_Max_ Reg.xlsx_RoiSetAuto-110.zip Distance px</t>
  </si>
  <si>
    <t>shi_05m_m67_a3_003_Max_ Reg.xlsx_RoiSetAuto-18.zip Distance px</t>
  </si>
  <si>
    <t>con_08m_m67_a3_003_Max_ Reg.xlsx_RoiSetAuto-111.zip Distance px</t>
  </si>
  <si>
    <t>shi_05m_m67_a3_003_Max_ Reg.xlsx_RoiSetAuto-2.zip Distance px</t>
  </si>
  <si>
    <t>con_08m_m67_a3_003_Max_ Reg.xlsx_RoiSetAuto-112.zip Distance px</t>
  </si>
  <si>
    <t>shi_05m_m67_a3_003_Max_ Reg.xlsx_RoiSetAuto-20.zip Distance px</t>
  </si>
  <si>
    <t>con_08m_m67_a3_003_Max_ Reg.xlsx_RoiSetAuto-12.zip Distance px</t>
  </si>
  <si>
    <t>shi_05m_m67_a3_003_Max_ Reg.xlsx_RoiSetAuto-21.zip Distance px</t>
  </si>
  <si>
    <t>con_08m_m67_a3_003_Max_ Reg.xlsx_RoiSetAuto-13.zip Distance px</t>
  </si>
  <si>
    <t>shi_05m_m67_a3_003_Max_ Reg.xlsx_RoiSetAuto-22.zip Distance px</t>
  </si>
  <si>
    <t>con_08m_m67_a3_003_Max_ Reg.xlsx_RoiSetAuto-15.zip Distance px</t>
  </si>
  <si>
    <t>shi_05m_m67_a3_003_Max_ Reg.xlsx_RoiSetAuto-23.zip Distance px</t>
  </si>
  <si>
    <t>con_08m_m67_a3_003_Max_ Reg.xlsx_RoiSetAuto-16.zip Distance px</t>
  </si>
  <si>
    <t>shi_05m_m67_a3_003_Max_ Reg.xlsx_RoiSetAuto-24.zip Distance px</t>
  </si>
  <si>
    <t>con_08m_m67_a3_003_Max_ Reg.xlsx_RoiSetAuto-17.zip Distance px</t>
  </si>
  <si>
    <t>shi_05m_m67_a3_003_Max_ Reg.xlsx_RoiSetAuto-25.zip Distance px</t>
  </si>
  <si>
    <t>con_08m_m67_a3_003_Max_ Reg.xlsx_RoiSetAuto-18.zip Distance px</t>
  </si>
  <si>
    <t>shi_05m_m67_a3_003_Max_ Reg.xlsx_RoiSetAuto-26.zip Distance px</t>
  </si>
  <si>
    <t>con_08m_m67_a3_003_Max_ Reg.xlsx_RoiSetAuto-19.zip Distance px</t>
  </si>
  <si>
    <t>shi_05m_m67_a3_003_Max_ Reg.xlsx_RoiSetAuto-3.zip Distance px</t>
  </si>
  <si>
    <t>con_08m_m67_a3_003_Max_ Reg.xlsx_RoiSetAuto-2.zip Distance px</t>
  </si>
  <si>
    <t>shi_05m_m67_a3_003_Max_ Reg.xlsx_RoiSetAuto-4.zip Distance px</t>
  </si>
  <si>
    <t>con_08m_m67_a3_003_Max_ Reg.xlsx_RoiSetAuto-20.zip Distance px</t>
  </si>
  <si>
    <t>shi_05m_m67_a3_003_Max_ Reg.xlsx_RoiSetAuto-6.zip Distance px</t>
  </si>
  <si>
    <t>con_08m_m67_a3_003_Max_ Reg.xlsx_RoiSetAuto-21.zip Distance px</t>
  </si>
  <si>
    <t>shi_05m_m67_a3_003_Max_ Reg.xlsx_RoiSetAuto-7.zip Distance px</t>
  </si>
  <si>
    <t>con_08m_m67_a3_003_Max_ Reg.xlsx_RoiSetAuto-22.zip Distance px</t>
  </si>
  <si>
    <t>shi_05m_m67_a3_003_Max_ Reg.xlsx_RoiSetAuto-8.zip Distance px</t>
  </si>
  <si>
    <t>con_08m_m67_a3_003_Max_ Reg.xlsx_RoiSetAuto-23.zip Distance px</t>
  </si>
  <si>
    <t>shi_06m_m67_a3_001_Max_ Reg.xlsx_RoiSetAuto-10.zip Distance px</t>
  </si>
  <si>
    <t>con_08m_m67_a3_003_Max_ Reg.xlsx_RoiSetAuto-24.zip Distance px</t>
  </si>
  <si>
    <t>shi_06m_m67_a3_001_Max_ Reg.xlsx_RoiSetAuto-100.zip Distance px</t>
  </si>
  <si>
    <t>con_08m_m67_a3_003_Max_ Reg.xlsx_RoiSetAuto-26.zip Distance px</t>
  </si>
  <si>
    <t>shi_06m_m67_a3_001_Max_ Reg.xlsx_RoiSetAuto-101.zip Distance px</t>
  </si>
  <si>
    <t>con_08m_m67_a3_003_Max_ Reg.xlsx_RoiSetAuto-27.zip Distance px</t>
  </si>
  <si>
    <t>shi_06m_m67_a3_001_Max_ Reg.xlsx_RoiSetAuto-102.zip Distance px</t>
  </si>
  <si>
    <t>con_08m_m67_a3_003_Max_ Reg.xlsx_RoiSetAuto-28.zip Distance px</t>
  </si>
  <si>
    <t>shi_06m_m67_a3_001_Max_ Reg.xlsx_RoiSetAuto-103.zip Distance px</t>
  </si>
  <si>
    <t>con_08m_m67_a3_003_Max_ Reg.xlsx_RoiSetAuto-3.zip Distance px</t>
  </si>
  <si>
    <t>shi_06m_m67_a3_001_Max_ Reg.xlsx_RoiSetAuto-104.zip Distance px</t>
  </si>
  <si>
    <t>con_08m_m67_a3_003_Max_ Reg.xlsx_RoiSetAuto-30.zip Distance px</t>
  </si>
  <si>
    <t>shi_06m_m67_a3_001_Max_ Reg.xlsx_RoiSetAuto-105.zip Distance px</t>
  </si>
  <si>
    <t>con_08m_m67_a3_003_Max_ Reg.xlsx_RoiSetAuto-31.zip Distance px</t>
  </si>
  <si>
    <t>shi_06m_m67_a3_001_Max_ Reg.xlsx_RoiSetAuto-106.zip Distance px</t>
  </si>
  <si>
    <t>con_08m_m67_a3_003_Max_ Reg.xlsx_RoiSetAuto-32.zip Distance px</t>
  </si>
  <si>
    <t>shi_06m_m67_a3_001_Max_ Reg.xlsx_RoiSetAuto-107.zip Distance px</t>
  </si>
  <si>
    <t>con_08m_m67_a3_003_Max_ Reg.xlsx_RoiSetAuto-33.zip Distance px</t>
  </si>
  <si>
    <t>shi_06m_m67_a3_001_Max_ Reg.xlsx_RoiSetAuto-108.zip Distance px</t>
  </si>
  <si>
    <t>con_08m_m67_a3_003_Max_ Reg.xlsx_RoiSetAuto-34.zip Distance px</t>
  </si>
  <si>
    <t>shi_06m_m67_a3_001_Max_ Reg.xlsx_RoiSetAuto-109.zip Distance px</t>
  </si>
  <si>
    <t>con_08m_m67_a3_003_Max_ Reg.xlsx_RoiSetAuto-35.zip Distance px</t>
  </si>
  <si>
    <t>shi_06m_m67_a3_001_Max_ Reg.xlsx_RoiSetAuto-11.zip Distance px</t>
  </si>
  <si>
    <t>con_08m_m67_a3_003_Max_ Reg.xlsx_RoiSetAuto-36.zip Distance px</t>
  </si>
  <si>
    <t>shi_06m_m67_a3_001_Max_ Reg.xlsx_RoiSetAuto-110.zip Distance px</t>
  </si>
  <si>
    <t>con_08m_m67_a3_003_Max_ Reg.xlsx_RoiSetAuto-37.zip Distance px</t>
  </si>
  <si>
    <t>shi_06m_m67_a3_001_Max_ Reg.xlsx_RoiSetAuto-114.zip Distance px</t>
  </si>
  <si>
    <t>con_08m_m67_a3_003_Max_ Reg.xlsx_RoiSetAuto-38.zip Distance px</t>
  </si>
  <si>
    <t>shi_06m_m67_a3_001_Max_ Reg.xlsx_RoiSetAuto-115.zip Distance px</t>
  </si>
  <si>
    <t>con_08m_m67_a3_003_Max_ Reg.xlsx_RoiSetAuto-39.zip Distance px</t>
  </si>
  <si>
    <t>shi_06m_m67_a3_001_Max_ Reg.xlsx_RoiSetAuto-116.zip Distance px</t>
  </si>
  <si>
    <t>con_08m_m67_a3_003_Max_ Reg.xlsx_RoiSetAuto-4.zip Distance px</t>
  </si>
  <si>
    <t>shi_06m_m67_a3_001_Max_ Reg.xlsx_RoiSetAuto-117.zip Distance px</t>
  </si>
  <si>
    <t>con_08m_m67_a3_003_Max_ Reg.xlsx_RoiSetAuto-40.zip Distance px</t>
  </si>
  <si>
    <t>shi_06m_m67_a3_001_Max_ Reg.xlsx_RoiSetAuto-118.zip Distance px</t>
  </si>
  <si>
    <t>con_08m_m67_a3_003_Max_ Reg.xlsx_RoiSetAuto-41.zip Distance px</t>
  </si>
  <si>
    <t>shi_06m_m67_a3_001_Max_ Reg.xlsx_RoiSetAuto-119.zip Distance px</t>
  </si>
  <si>
    <t>con_08m_m67_a3_003_Max_ Reg.xlsx_RoiSetAuto-42.zip Distance px</t>
  </si>
  <si>
    <t>shi_06m_m67_a3_001_Max_ Reg.xlsx_RoiSetAuto-12.zip Distance px</t>
  </si>
  <si>
    <t>con_08m_m67_a3_003_Max_ Reg.xlsx_RoiSetAuto-43.zip Distance px</t>
  </si>
  <si>
    <t>shi_06m_m67_a3_001_Max_ Reg.xlsx_RoiSetAuto-120.zip Distance px</t>
  </si>
  <si>
    <t>con_08m_m67_a3_003_Max_ Reg.xlsx_RoiSetAuto-44.zip Distance px</t>
  </si>
  <si>
    <t>shi_06m_m67_a3_001_Max_ Reg.xlsx_RoiSetAuto-121.zip Distance px</t>
  </si>
  <si>
    <t>con_08m_m67_a3_003_Max_ Reg.xlsx_RoiSetAuto-45.zip Distance px</t>
  </si>
  <si>
    <t>shi_06m_m67_a3_001_Max_ Reg.xlsx_RoiSetAuto-122.zip Distance px</t>
  </si>
  <si>
    <t>con_08m_m67_a3_003_Max_ Reg.xlsx_RoiSetAuto-46.zip Distance px</t>
  </si>
  <si>
    <t>shi_06m_m67_a3_001_Max_ Reg.xlsx_RoiSetAuto-124.zip Distance px</t>
  </si>
  <si>
    <t>con_08m_m67_a3_003_Max_ Reg.xlsx_RoiSetAuto-47.zip Distance px</t>
  </si>
  <si>
    <t>shi_06m_m67_a3_001_Max_ Reg.xlsx_RoiSetAuto-125.zip Distance px</t>
  </si>
  <si>
    <t>con_08m_m67_a3_003_Max_ Reg.xlsx_RoiSetAuto-48.zip Distance px</t>
  </si>
  <si>
    <t>shi_06m_m67_a3_001_Max_ Reg.xlsx_RoiSetAuto-126.zip Distance px</t>
  </si>
  <si>
    <t>con_08m_m67_a3_003_Max_ Reg.xlsx_RoiSetAuto-49.zip Distance px</t>
  </si>
  <si>
    <t>shi_06m_m67_a3_001_Max_ Reg.xlsx_RoiSetAuto-127.zip Distance px</t>
  </si>
  <si>
    <t>con_08m_m67_a3_003_Max_ Reg.xlsx_RoiSetAuto-5.zip Distance px</t>
  </si>
  <si>
    <t>shi_06m_m67_a3_001_Max_ Reg.xlsx_RoiSetAuto-128.zip Distance px</t>
  </si>
  <si>
    <t>con_08m_m67_a3_003_Max_ Reg.xlsx_RoiSetAuto-50.zip Distance px</t>
  </si>
  <si>
    <t>shi_06m_m67_a3_001_Max_ Reg.xlsx_RoiSetAuto-13.zip Distance px</t>
  </si>
  <si>
    <t>con_08m_m67_a3_003_Max_ Reg.xlsx_RoiSetAuto-51.zip Distance px</t>
  </si>
  <si>
    <t>shi_06m_m67_a3_001_Max_ Reg.xlsx_RoiSetAuto-14.zip Distance px</t>
  </si>
  <si>
    <t>con_08m_m67_a3_003_Max_ Reg.xlsx_RoiSetAuto-52.zip Distance px</t>
  </si>
  <si>
    <t>shi_06m_m67_a3_001_Max_ Reg.xlsx_RoiSetAuto-15.zip Distance px</t>
  </si>
  <si>
    <t>con_08m_m67_a3_003_Max_ Reg.xlsx_RoiSetAuto-53.zip Distance px</t>
  </si>
  <si>
    <t>shi_06m_m67_a3_001_Max_ Reg.xlsx_RoiSetAuto-16.zip Distance px</t>
  </si>
  <si>
    <t>con_08m_m67_a3_003_Max_ Reg.xlsx_RoiSetAuto-54.zip Distance px</t>
  </si>
  <si>
    <t>shi_06m_m67_a3_001_Max_ Reg.xlsx_RoiSetAuto-17.zip Distance px</t>
  </si>
  <si>
    <t>con_08m_m67_a3_003_Max_ Reg.xlsx_RoiSetAuto-55.zip Distance px</t>
  </si>
  <si>
    <t>shi_06m_m67_a3_001_Max_ Reg.xlsx_RoiSetAuto-18.zip Distance px</t>
  </si>
  <si>
    <t>con_08m_m67_a3_003_Max_ Reg.xlsx_RoiSetAuto-56.zip Distance px</t>
  </si>
  <si>
    <t>shi_06m_m67_a3_001_Max_ Reg.xlsx_RoiSetAuto-2.zip Distance px</t>
  </si>
  <si>
    <t>con_08m_m67_a3_003_Max_ Reg.xlsx_RoiSetAuto-57.zip Distance px</t>
  </si>
  <si>
    <t>shi_06m_m67_a3_001_Max_ Reg.xlsx_RoiSetAuto-21.zip Distance px</t>
  </si>
  <si>
    <t>con_08m_m67_a3_003_Max_ Reg.xlsx_RoiSetAuto-58.zip Distance px</t>
  </si>
  <si>
    <t>shi_06m_m67_a3_001_Max_ Reg.xlsx_RoiSetAuto-22.zip Distance px</t>
  </si>
  <si>
    <t>con_08m_m67_a3_003_Max_ Reg.xlsx_RoiSetAuto-59.zip Distance px</t>
  </si>
  <si>
    <t>shi_06m_m67_a3_001_Max_ Reg.xlsx_RoiSetAuto-23.zip Distance px</t>
  </si>
  <si>
    <t>con_08m_m67_a3_003_Max_ Reg.xlsx_RoiSetAuto-6.zip Distance px</t>
  </si>
  <si>
    <t>shi_06m_m67_a3_001_Max_ Reg.xlsx_RoiSetAuto-24.zip Distance px</t>
  </si>
  <si>
    <t>con_08m_m67_a3_003_Max_ Reg.xlsx_RoiSetAuto-60.zip Distance px</t>
  </si>
  <si>
    <t>shi_06m_m67_a3_001_Max_ Reg.xlsx_RoiSetAuto-25.zip Distance px</t>
  </si>
  <si>
    <t>con_08m_m67_a3_003_Max_ Reg.xlsx_RoiSetAuto-61.zip Distance px</t>
  </si>
  <si>
    <t>shi_06m_m67_a3_001_Max_ Reg.xlsx_RoiSetAuto-26.zip Distance px</t>
  </si>
  <si>
    <t>con_08m_m67_a3_003_Max_ Reg.xlsx_RoiSetAuto-62.zip Distance px</t>
  </si>
  <si>
    <t>shi_06m_m67_a3_001_Max_ Reg.xlsx_RoiSetAuto-27.zip Distance px</t>
  </si>
  <si>
    <t>con_08m_m67_a3_003_Max_ Reg.xlsx_RoiSetAuto-63.zip Distance px</t>
  </si>
  <si>
    <t>shi_06m_m67_a3_001_Max_ Reg.xlsx_RoiSetAuto-28.zip Distance px</t>
  </si>
  <si>
    <t>con_08m_m67_a3_003_Max_ Reg.xlsx_RoiSetAuto-64.zip Distance px</t>
  </si>
  <si>
    <t>shi_06m_m67_a3_001_Max_ Reg.xlsx_RoiSetAuto-29.zip Distance px</t>
  </si>
  <si>
    <t>con_08m_m67_a3_003_Max_ Reg.xlsx_RoiSetAuto-65.zip Distance px</t>
  </si>
  <si>
    <t>shi_06m_m67_a3_001_Max_ Reg.xlsx_RoiSetAuto-3.zip Distance px</t>
  </si>
  <si>
    <t>con_08m_m67_a3_003_Max_ Reg.xlsx_RoiSetAuto-66.zip Distance px</t>
  </si>
  <si>
    <t>shi_06m_m67_a3_001_Max_ Reg.xlsx_RoiSetAuto-30.zip Distance px</t>
  </si>
  <si>
    <t>con_08m_m67_a3_003_Max_ Reg.xlsx_RoiSetAuto-67.zip Distance px</t>
  </si>
  <si>
    <t>shi_06m_m67_a3_001_Max_ Reg.xlsx_RoiSetAuto-31.zip Distance px</t>
  </si>
  <si>
    <t>con_08m_m67_a3_003_Max_ Reg.xlsx_RoiSetAuto-68.zip Distance px</t>
  </si>
  <si>
    <t>shi_06m_m67_a3_001_Max_ Reg.xlsx_RoiSetAuto-32.zip Distance px</t>
  </si>
  <si>
    <t>con_08m_m67_a3_003_Max_ Reg.xlsx_RoiSetAuto-69.zip Distance px</t>
  </si>
  <si>
    <t>shi_06m_m67_a3_001_Max_ Reg.xlsx_RoiSetAuto-33.zip Distance px</t>
  </si>
  <si>
    <t>con_08m_m67_a3_003_Max_ Reg.xlsx_RoiSetAuto-7.zip Distance px</t>
  </si>
  <si>
    <t>shi_06m_m67_a3_001_Max_ Reg.xlsx_RoiSetAuto-34.zip Distance px</t>
  </si>
  <si>
    <t>con_08m_m67_a3_003_Max_ Reg.xlsx_RoiSetAuto-70.zip Distance px</t>
  </si>
  <si>
    <t>shi_06m_m67_a3_001_Max_ Reg.xlsx_RoiSetAuto-35.zip Distance px</t>
  </si>
  <si>
    <t>con_08m_m67_a3_003_Max_ Reg.xlsx_RoiSetAuto-71.zip Distance px</t>
  </si>
  <si>
    <t>shi_06m_m67_a3_001_Max_ Reg.xlsx_RoiSetAuto-36.zip Distance px</t>
  </si>
  <si>
    <t>con_08m_m67_a3_003_Max_ Reg.xlsx_RoiSetAuto-73.zip Distance px</t>
  </si>
  <si>
    <t>shi_06m_m67_a3_001_Max_ Reg.xlsx_RoiSetAuto-37.zip Distance px</t>
  </si>
  <si>
    <t>con_08m_m67_a3_003_Max_ Reg.xlsx_RoiSetAuto-74.zip Distance px</t>
  </si>
  <si>
    <t>shi_06m_m67_a3_001_Max_ Reg.xlsx_RoiSetAuto-38.zip Distance px</t>
  </si>
  <si>
    <t>con_08m_m67_a3_003_Max_ Reg.xlsx_RoiSetAuto-75.zip Distance px</t>
  </si>
  <si>
    <t>shi_06m_m67_a3_001_Max_ Reg.xlsx_RoiSetAuto-4.zip Distance px</t>
  </si>
  <si>
    <t>con_08m_m67_a3_003_Max_ Reg.xlsx_RoiSetAuto-76.zip Distance px</t>
  </si>
  <si>
    <t>shi_06m_m67_a3_001_Max_ Reg.xlsx_RoiSetAuto-40.zip Distance px</t>
  </si>
  <si>
    <t>con_08m_m67_a3_003_Max_ Reg.xlsx_RoiSetAuto-77.zip Distance px</t>
  </si>
  <si>
    <t>shi_06m_m67_a3_001_Max_ Reg.xlsx_RoiSetAuto-42.zip Distance px</t>
  </si>
  <si>
    <t>con_08m_m67_a3_003_Max_ Reg.xlsx_RoiSetAuto-78.zip Distance px</t>
  </si>
  <si>
    <t>shi_06m_m67_a3_001_Max_ Reg.xlsx_RoiSetAuto-45.zip Distance px</t>
  </si>
  <si>
    <t>con_08m_m67_a3_003_Max_ Reg.xlsx_RoiSetAuto-79.zip Distance px</t>
  </si>
  <si>
    <t>shi_06m_m67_a3_001_Max_ Reg.xlsx_RoiSetAuto-46.zip Distance px</t>
  </si>
  <si>
    <t>con_08m_m67_a3_003_Max_ Reg.xlsx_RoiSetAuto-8.zip Distance px</t>
  </si>
  <si>
    <t>shi_06m_m67_a3_001_Max_ Reg.xlsx_RoiSetAuto-48.zip Distance px</t>
  </si>
  <si>
    <t>con_08m_m67_a3_003_Max_ Reg.xlsx_RoiSetAuto-80.zip Distance px</t>
  </si>
  <si>
    <t>shi_06m_m67_a3_001_Max_ Reg.xlsx_RoiSetAuto-49.zip Distance px</t>
  </si>
  <si>
    <t>con_08m_m67_a3_003_Max_ Reg.xlsx_RoiSetAuto-81.zip Distance px</t>
  </si>
  <si>
    <t>shi_06m_m67_a3_001_Max_ Reg.xlsx_RoiSetAuto-50.zip Distance px</t>
  </si>
  <si>
    <t>con_08m_m67_a3_003_Max_ Reg.xlsx_RoiSetAuto-82.zip Distance px</t>
  </si>
  <si>
    <t>shi_06m_m67_a3_001_Max_ Reg.xlsx_RoiSetAuto-51.zip Distance px</t>
  </si>
  <si>
    <t>con_08m_m67_a3_003_Max_ Reg.xlsx_RoiSetAuto-83.zip Distance px</t>
  </si>
  <si>
    <t>shi_06m_m67_a3_001_Max_ Reg.xlsx_RoiSetAuto-52.zip Distance px</t>
  </si>
  <si>
    <t>con_08m_m67_a3_003_Max_ Reg.xlsx_RoiSetAuto-84.zip Distance px</t>
  </si>
  <si>
    <t>shi_06m_m67_a3_001_Max_ Reg.xlsx_RoiSetAuto-53.zip Distance px</t>
  </si>
  <si>
    <t>con_08m_m67_a3_003_Max_ Reg.xlsx_RoiSetAuto-85.zip Distance px</t>
  </si>
  <si>
    <t>shi_06m_m67_a3_001_Max_ Reg.xlsx_RoiSetAuto-54.zip Distance px</t>
  </si>
  <si>
    <t>con_08m_m67_a3_003_Max_ Reg.xlsx_RoiSetAuto-86.zip Distance px</t>
  </si>
  <si>
    <t>shi_06m_m67_a3_001_Max_ Reg.xlsx_RoiSetAuto-56.zip Distance px</t>
  </si>
  <si>
    <t>con_08m_m67_a3_003_Max_ Reg.xlsx_RoiSetAuto-87.zip Distance px</t>
  </si>
  <si>
    <t>shi_06m_m67_a3_001_Max_ Reg.xlsx_RoiSetAuto-57.zip Distance px</t>
  </si>
  <si>
    <t>con_08m_m67_a3_003_Max_ Reg.xlsx_RoiSetAuto-88.zip Distance px</t>
  </si>
  <si>
    <t>shi_06m_m67_a3_001_Max_ Reg.xlsx_RoiSetAuto-58.zip Distance px</t>
  </si>
  <si>
    <t>con_08m_m67_a3_003_Max_ Reg.xlsx_RoiSetAuto-89.zip Distance px</t>
  </si>
  <si>
    <t>shi_06m_m67_a3_001_Max_ Reg.xlsx_RoiSetAuto-59.zip Distance px</t>
  </si>
  <si>
    <t>con_08m_m67_a3_003_Max_ Reg.xlsx_RoiSetAuto-9.zip Distance px</t>
  </si>
  <si>
    <t>shi_06m_m67_a3_001_Max_ Reg.xlsx_RoiSetAuto-60.zip Distance px</t>
  </si>
  <si>
    <t>con_08m_m67_a3_003_Max_ Reg.xlsx_RoiSetAuto-90.zip Distance px</t>
  </si>
  <si>
    <t>shi_06m_m67_a3_001_Max_ Reg.xlsx_RoiSetAuto-61.zip Distance px</t>
  </si>
  <si>
    <t>con_08m_m67_a3_003_Max_ Reg.xlsx_RoiSetAuto-91.zip Distance px</t>
  </si>
  <si>
    <t>shi_06m_m67_a3_001_Max_ Reg.xlsx_RoiSetAuto-62.zip Distance px</t>
  </si>
  <si>
    <t>con_08m_m67_a3_003_Max_ Reg.xlsx_RoiSetAuto-92.zip Distance px</t>
  </si>
  <si>
    <t>shi_06m_m67_a3_001_Max_ Reg.xlsx_RoiSetAuto-64.zip Distance px</t>
  </si>
  <si>
    <t>con_08m_m67_a3_003_Max_ Reg.xlsx_RoiSetAuto-93.zip Distance px</t>
  </si>
  <si>
    <t>shi_06m_m67_a3_001_Max_ Reg.xlsx_RoiSetAuto-65.zip Distance px</t>
  </si>
  <si>
    <t>con_08m_m67_a3_003_Max_ Reg.xlsx_RoiSetAuto-94.zip Distance px</t>
  </si>
  <si>
    <t>shi_06m_m67_a3_001_Max_ Reg.xlsx_RoiSetAuto-66.zip Distance px</t>
  </si>
  <si>
    <t>con_08m_m67_a3_003_Max_ Reg.xlsx_RoiSetAuto-95.zip Distance px</t>
  </si>
  <si>
    <t>shi_06m_m67_a3_001_Max_ Reg.xlsx_RoiSetAuto-68.zip Distance px</t>
  </si>
  <si>
    <t>con_08m_m67_a3_003_Max_ Reg.xlsx_RoiSetAuto-96.zip Distance px</t>
  </si>
  <si>
    <t>shi_06m_m67_a3_001_Max_ Reg.xlsx_RoiSetAuto-69.zip Distance px</t>
  </si>
  <si>
    <t>con_08m_m67_a3_003_Max_ Reg.xlsx_RoiSetAuto-97.zip Distance px</t>
  </si>
  <si>
    <t>shi_06m_m67_a3_001_Max_ Reg.xlsx_RoiSetAuto-7.zip Distance px</t>
  </si>
  <si>
    <t>con_08m_m67_a3_003_Max_ Reg.xlsx_RoiSetAuto-98.zip Distance px</t>
  </si>
  <si>
    <t>shi_06m_m67_a3_001_Max_ Reg.xlsx_RoiSetAuto-70.zip Distance px</t>
  </si>
  <si>
    <t>con_08m_m67_a3_003_Max_ Reg.xlsx_RoiSetAuto-99.zip Distance px</t>
  </si>
  <si>
    <t>shi_06m_m67_a3_001_Max_ Reg.xlsx_RoiSetAuto-71.zip Distance px</t>
  </si>
  <si>
    <t>shi_06m_m67_a3_001_Max_ Reg.xlsx_RoiSetAuto-72.zip Distance px</t>
  </si>
  <si>
    <t>shi_06m_m67_a3_001_Max_ Reg.xlsx_RoiSetAuto-73.zip Distance px</t>
  </si>
  <si>
    <t>shi_06m_m67_a3_001_Max_ Reg.xlsx_RoiSetAuto-74.zip Distance px</t>
  </si>
  <si>
    <t>shi_06m_m67_a3_001_Max_ Reg.xlsx_RoiSetAuto-75.zip Distance px</t>
  </si>
  <si>
    <t>shi_06m_m67_a3_001_Max_ Reg.xlsx_RoiSetAuto-77.zip Distance px</t>
  </si>
  <si>
    <t>shi_06m_m67_a3_001_Max_ Reg.xlsx_RoiSetAuto-78.zip Distance px</t>
  </si>
  <si>
    <t>shi_06m_m67_a3_001_Max_ Reg.xlsx_RoiSetAuto-79.zip Distance px</t>
  </si>
  <si>
    <t>shi_06m_m67_a3_001_Max_ Reg.xlsx_RoiSetAuto-8.zip Distance px</t>
  </si>
  <si>
    <t>shi_06m_m67_a3_001_Max_ Reg.xlsx_RoiSetAuto-80.zip Distance px</t>
  </si>
  <si>
    <t>shi_06m_m67_a3_001_Max_ Reg.xlsx_RoiSetAuto-82.zip Distance px</t>
  </si>
  <si>
    <t>shi_06m_m67_a3_001_Max_ Reg.xlsx_RoiSetAuto-83.zip Distance px</t>
  </si>
  <si>
    <t>shi_06m_m67_a3_001_Max_ Reg.xlsx_RoiSetAuto-84.zip Distance px</t>
  </si>
  <si>
    <t>shi_06m_m67_a3_001_Max_ Reg.xlsx_RoiSetAuto-85.zip Distance px</t>
  </si>
  <si>
    <t>shi_06m_m67_a3_001_Max_ Reg.xlsx_RoiSetAuto-88.zip Distance px</t>
  </si>
  <si>
    <t>shi_06m_m67_a3_001_Max_ Reg.xlsx_RoiSetAuto-89.zip Distance px</t>
  </si>
  <si>
    <t>shi_06m_m67_a3_001_Max_ Reg.xlsx_RoiSetAuto-9.zip Distance px</t>
  </si>
  <si>
    <t>shi_06m_m67_a3_001_Max_ Reg.xlsx_RoiSetAuto-91.zip Distance px</t>
  </si>
  <si>
    <t>shi_06m_m67_a3_001_Max_ Reg.xlsx_RoiSetAuto-92.zip Distance px</t>
  </si>
  <si>
    <t>shi_06m_m67_a3_001_Max_ Reg.xlsx_RoiSetAuto-93.zip Distance px</t>
  </si>
  <si>
    <t>shi_06m_m67_a3_001_Max_ Reg.xlsx_RoiSetAuto-95.zip Distance px</t>
  </si>
  <si>
    <t>shi_06m_m67_a3_001_Max_ Reg.xlsx_RoiSetAuto-96.zip Distance px</t>
  </si>
  <si>
    <t>shi_06m_m67_a3_001_Max_ Reg.xlsx_RoiSetAuto-97.zip Distance px</t>
  </si>
  <si>
    <t>shi_06m_m67_a3_001_Max_ Reg.xlsx_RoiSetAuto-98.zip Distance px</t>
  </si>
  <si>
    <t>shi_06m_m67_a3_001_Max_ Reg.xlsx_RoiSetAuto-99.zip Distance px</t>
  </si>
  <si>
    <t>shi_06m_m67_a3_002_Max_ Reg.xlsx_RoiSetAuto-10.zip Distance px</t>
  </si>
  <si>
    <t>shi_06m_m67_a3_002_Max_ Reg.xlsx_RoiSetAuto-11.zip Distance px</t>
  </si>
  <si>
    <t>shi_06m_m67_a3_002_Max_ Reg.xlsx_RoiSetAuto-13.zip Distance px</t>
  </si>
  <si>
    <t>shi_06m_m67_a3_002_Max_ Reg.xlsx_RoiSetAuto-14.zip Distance px</t>
  </si>
  <si>
    <t>shi_06m_m67_a3_002_Max_ Reg.xlsx_RoiSetAuto-15.zip Distance px</t>
  </si>
  <si>
    <t>shi_06m_m67_a3_002_Max_ Reg.xlsx_RoiSetAuto-16.zip Distance px</t>
  </si>
  <si>
    <t>shi_06m_m67_a3_002_Max_ Reg.xlsx_RoiSetAuto-17.zip Distance px</t>
  </si>
  <si>
    <t>shi_06m_m67_a3_002_Max_ Reg.xlsx_RoiSetAuto-2.zip Distance px</t>
  </si>
  <si>
    <t>shi_06m_m67_a3_002_Max_ Reg.xlsx_RoiSetAuto-20.zip Distance px</t>
  </si>
  <si>
    <t>shi_06m_m67_a3_002_Max_ Reg.xlsx_RoiSetAuto-21.zip Distance px</t>
  </si>
  <si>
    <t>shi_06m_m67_a3_002_Max_ Reg.xlsx_RoiSetAuto-22.zip Distance px</t>
  </si>
  <si>
    <t>shi_06m_m67_a3_002_Max_ Reg.xlsx_RoiSetAuto-23.zip Distance px</t>
  </si>
  <si>
    <t>shi_06m_m67_a3_002_Max_ Reg.xlsx_RoiSetAuto-25.zip Distance px</t>
  </si>
  <si>
    <t>shi_06m_m67_a3_002_Max_ Reg.xlsx_RoiSetAuto-27.zip Distance px</t>
  </si>
  <si>
    <t>shi_06m_m67_a3_002_Max_ Reg.xlsx_RoiSetAuto-28.zip Distance px</t>
  </si>
  <si>
    <t>shi_06m_m67_a3_002_Max_ Reg.xlsx_RoiSetAuto-3.zip Distance px</t>
  </si>
  <si>
    <t>shi_06m_m67_a3_002_Max_ Reg.xlsx_RoiSetAuto-30.zip Distance px</t>
  </si>
  <si>
    <t>shi_06m_m67_a3_002_Max_ Reg.xlsx_RoiSetAuto-31.zip Distance px</t>
  </si>
  <si>
    <t>shi_06m_m67_a3_002_Max_ Reg.xlsx_RoiSetAuto-32.zip Distance px</t>
  </si>
  <si>
    <t>shi_06m_m67_a3_002_Max_ Reg.xlsx_RoiSetAuto-33.zip Distance px</t>
  </si>
  <si>
    <t>shi_06m_m67_a3_002_Max_ Reg.xlsx_RoiSetAuto-34.zip Distance px</t>
  </si>
  <si>
    <t>shi_06m_m67_a3_002_Max_ Reg.xlsx_RoiSetAuto-35.zip Distance px</t>
  </si>
  <si>
    <t>shi_06m_m67_a3_002_Max_ Reg.xlsx_RoiSetAuto-36.zip Distance px</t>
  </si>
  <si>
    <t>shi_06m_m67_a3_002_Max_ Reg.xlsx_RoiSetAuto-39.zip Distance px</t>
  </si>
  <si>
    <t>shi_06m_m67_a3_002_Max_ Reg.xlsx_RoiSetAuto-4.zip Distance px</t>
  </si>
  <si>
    <t>shi_06m_m67_a3_002_Max_ Reg.xlsx_RoiSetAuto-41.zip Distance px</t>
  </si>
  <si>
    <t>shi_06m_m67_a3_002_Max_ Reg.xlsx_RoiSetAuto-43.zip Distance px</t>
  </si>
  <si>
    <t>shi_06m_m67_a3_002_Max_ Reg.xlsx_RoiSetAuto-44.zip Distance px</t>
  </si>
  <si>
    <t>shi_06m_m67_a3_002_Max_ Reg.xlsx_RoiSetAuto-45.zip Distance px</t>
  </si>
  <si>
    <t>shi_06m_m67_a3_002_Max_ Reg.xlsx_RoiSetAuto-46.zip Distance px</t>
  </si>
  <si>
    <t>shi_06m_m67_a3_002_Max_ Reg.xlsx_RoiSetAuto-48.zip Distance px</t>
  </si>
  <si>
    <t>shi_06m_m67_a3_002_Max_ Reg.xlsx_RoiSetAuto-49.zip Distance px</t>
  </si>
  <si>
    <t>shi_06m_m67_a3_002_Max_ Reg.xlsx_RoiSetAuto-50.zip Distance px</t>
  </si>
  <si>
    <t>shi_06m_m67_a3_002_Max_ Reg.xlsx_RoiSetAuto-51.zip Distance px</t>
  </si>
  <si>
    <t>shi_06m_m67_a3_002_Max_ Reg.xlsx_RoiSetAuto-55.zip Distance px</t>
  </si>
  <si>
    <t>shi_06m_m67_a3_002_Max_ Reg.xlsx_RoiSetAuto-56.zip Distance px</t>
  </si>
  <si>
    <t>shi_06m_m67_a3_002_Max_ Reg.xlsx_RoiSetAuto-58.zip Distance px</t>
  </si>
  <si>
    <t>shi_06m_m67_a3_002_Max_ Reg.xlsx_RoiSetAuto-6.zip Distance px</t>
  </si>
  <si>
    <t>shi_06m_m67_a3_002_Max_ Reg.xlsx_RoiSetAuto-60.zip Distance px</t>
  </si>
  <si>
    <t>shi_06m_m67_a3_002_Max_ Reg.xlsx_RoiSetAuto-61.zip Distance px</t>
  </si>
  <si>
    <t>shi_06m_m67_a3_002_Max_ Reg.xlsx_RoiSetAuto-62.zip Distance px</t>
  </si>
  <si>
    <t>shi_06m_m67_a3_002_Max_ Reg.xlsx_RoiSetAuto-63.zip Distance px</t>
  </si>
  <si>
    <t>shi_06m_m67_a3_002_Max_ Reg.xlsx_RoiSetAuto-66.zip Distance px</t>
  </si>
  <si>
    <t>shi_06m_m67_a3_002_Max_ Reg.xlsx_RoiSetAuto-69.zip Distance px</t>
  </si>
  <si>
    <t>shi_06m_m67_a3_002_Max_ Reg.xlsx_RoiSetAuto-7.zip Distance px</t>
  </si>
  <si>
    <t>shi_06m_m67_a3_002_Max_ Reg.xlsx_RoiSetAuto-70.zip Distance px</t>
  </si>
  <si>
    <t>shi_06m_m67_a3_002_Max_ Reg.xlsx_RoiSetAuto-71.zip Distance px</t>
  </si>
  <si>
    <t>shi_06m_m67_a3_002_Max_ Reg.xlsx_RoiSetAuto-72.zip Distance px</t>
  </si>
  <si>
    <t>shi_06m_m67_a3_002_Max_ Reg.xlsx_RoiSetAuto-73.zip Distance px</t>
  </si>
  <si>
    <t>shi_06m_m67_a3_002_Max_ Reg.xlsx_RoiSetAuto-74.zip Distance px</t>
  </si>
  <si>
    <t>shi_06m_m67_a3_002_Max_ Reg.xlsx_RoiSetAuto-76.zip Distance px</t>
  </si>
  <si>
    <t>shi_06m_m67_a3_002_Max_ Reg.xlsx_RoiSetAuto-79.zip Distance px</t>
  </si>
  <si>
    <t>shi_06m_m67_a3_002_Max_ Reg.xlsx_RoiSetAuto-8.zip Distance px</t>
  </si>
  <si>
    <t>shi_06m_m67_a3_002_Max_ Reg.xlsx_RoiSetAuto-80.zip Distance px</t>
  </si>
  <si>
    <t>shi_06m_m67_a3_002_Max_ Reg.xlsx_RoiSetAuto-81.zip Distance px</t>
  </si>
  <si>
    <t>shi_06m_m67_a3_002_Max_ Reg.xlsx_RoiSetAuto-82.zip Distance px</t>
  </si>
  <si>
    <t>shi_06m_m67_a3_002_Max_ Reg.xlsx_RoiSetAuto-83.zip Distance px</t>
  </si>
  <si>
    <t>shi_06m_m67_a3_002_Max_ Reg.xlsx_RoiSetAuto-84.zip Distance px</t>
  </si>
  <si>
    <t>shi_06m_m67_a3_002_Max_ Reg.xlsx_RoiSetAuto-85.zip Distance px</t>
  </si>
  <si>
    <t>shi_06m_m67_a3_002_Max_ Reg.xlsx_RoiSetAuto-86.zip Distance px</t>
  </si>
  <si>
    <t>shi_06m_m67_a3_002_Max_ Reg.xlsx_RoiSetAuto-89.zip Distance px</t>
  </si>
  <si>
    <t>shi_06m_m67_a3_002_Max_ Reg.xlsx_RoiSetAuto-90.zip Distance px</t>
  </si>
  <si>
    <t>shi_06m_m67_a3_002_Max_ Reg.xlsx_RoiSetAuto-91.zip Distance px</t>
  </si>
  <si>
    <t>shi_06m_m67_a3_002_Max_ Reg.xlsx_RoiSetAuto-93.zip Distance px</t>
  </si>
  <si>
    <t>shi_06m_m67_a3_002_Max_ Reg.xlsx_RoiSetAuto-94.zip Distance px</t>
  </si>
  <si>
    <t>shi_06m_m67_a3_003_Max_ Reg.xlsx_RoiSetAuto-1.zip Distance px</t>
  </si>
  <si>
    <t>shi_06m_m67_a3_003_Max_ Reg.xlsx_RoiSetAuto-11.zip Distance px</t>
  </si>
  <si>
    <t>shi_06m_m67_a3_003_Max_ Reg.xlsx_RoiSetAuto-14.zip Distance px</t>
  </si>
  <si>
    <t>shi_06m_m67_a3_003_Max_ Reg.xlsx_RoiSetAuto-17.zip Distance px</t>
  </si>
  <si>
    <t>shi_06m_m67_a3_003_Max_ Reg.xlsx_RoiSetAuto-18.zip Distance px</t>
  </si>
  <si>
    <t>shi_06m_m67_a3_003_Max_ Reg.xlsx_RoiSetAuto-19.zip Distance px</t>
  </si>
  <si>
    <t>shi_06m_m67_a3_003_Max_ Reg.xlsx_RoiSetAuto-2.zip Distance px</t>
  </si>
  <si>
    <t>shi_06m_m67_a3_003_Max_ Reg.xlsx_RoiSetAuto-20.zip Distance px</t>
  </si>
  <si>
    <t>shi_06m_m67_a3_003_Max_ Reg.xlsx_RoiSetAuto-21.zip Distance px</t>
  </si>
  <si>
    <t>shi_06m_m67_a3_003_Max_ Reg.xlsx_RoiSetAuto-24.zip Distance px</t>
  </si>
  <si>
    <t>shi_06m_m67_a3_003_Max_ Reg.xlsx_RoiSetAuto-29.zip Distance px</t>
  </si>
  <si>
    <t>shi_06m_m67_a3_003_Max_ Reg.xlsx_RoiSetAuto-3.zip Distance px</t>
  </si>
  <si>
    <t>shi_06m_m67_a3_003_Max_ Reg.xlsx_RoiSetAuto-30.zip Distance px</t>
  </si>
  <si>
    <t>shi_06m_m67_a3_003_Max_ Reg.xlsx_RoiSetAuto-32.zip Distance px</t>
  </si>
  <si>
    <t>shi_06m_m67_a3_003_Max_ Reg.xlsx_RoiSetAuto-33.zip Distance px</t>
  </si>
  <si>
    <t>shi_06m_m67_a3_003_Max_ Reg.xlsx_RoiSetAuto-35.zip Distance px</t>
  </si>
  <si>
    <t>shi_06m_m67_a3_003_Max_ Reg.xlsx_RoiSetAuto-37.zip Distance px</t>
  </si>
  <si>
    <t>shi_06m_m67_a3_003_Max_ Reg.xlsx_RoiSetAuto-38.zip Distance px</t>
  </si>
  <si>
    <t>shi_06m_m67_a3_003_Max_ Reg.xlsx_RoiSetAuto-39.zip Distance px</t>
  </si>
  <si>
    <t>shi_06m_m67_a3_003_Max_ Reg.xlsx_RoiSetAuto-41.zip Distance px</t>
  </si>
  <si>
    <t>shi_06m_m67_a3_003_Max_ Reg.xlsx_RoiSetAuto-42.zip Distance px</t>
  </si>
  <si>
    <t>shi_06m_m67_a3_003_Max_ Reg.xlsx_RoiSetAuto-43.zip Distance px</t>
  </si>
  <si>
    <t>shi_06m_m67_a3_003_Max_ Reg.xlsx_RoiSetAuto-44.zip Distance px</t>
  </si>
  <si>
    <t>shi_06m_m67_a3_003_Max_ Reg.xlsx_RoiSetAuto-45.zip Distance px</t>
  </si>
  <si>
    <t>shi_06m_m67_a3_003_Max_ Reg.xlsx_RoiSetAuto-46.zip Distance px</t>
  </si>
  <si>
    <t>shi_06m_m67_a3_003_Max_ Reg.xlsx_RoiSetAuto-47.zip Distance px</t>
  </si>
  <si>
    <t>shi_06m_m67_a3_003_Max_ Reg.xlsx_RoiSetAuto-48.zip Distance px</t>
  </si>
  <si>
    <t>shi_06m_m67_a3_003_Max_ Reg.xlsx_RoiSetAuto-5.zip Distance px</t>
  </si>
  <si>
    <t>shi_06m_m67_a3_003_Max_ Reg.xlsx_RoiSetAuto-50.zip Distance px</t>
  </si>
  <si>
    <t>shi_06m_m67_a3_003_Max_ Reg.xlsx_RoiSetAuto-51.zip Distance px</t>
  </si>
  <si>
    <t>shi_06m_m67_a3_003_Max_ Reg.xlsx_RoiSetAuto-52.zip Distance px</t>
  </si>
  <si>
    <t>shi_06m_m67_a3_003_Max_ Reg.xlsx_RoiSetAuto-55.zip Distance px</t>
  </si>
  <si>
    <t>shi_06m_m67_a3_003_Max_ Reg.xlsx_RoiSetAuto-56.zip Distance px</t>
  </si>
  <si>
    <t>shi_06m_m67_a3_003_Max_ Reg.xlsx_RoiSetAuto-57.zip Distance px</t>
  </si>
  <si>
    <t>shi_06m_m67_a3_003_Max_ Reg.xlsx_RoiSetAuto-58.zip Distance px</t>
  </si>
  <si>
    <t>shi_06m_m67_a3_003_Max_ Reg.xlsx_RoiSetAuto-59.zip Distance px</t>
  </si>
  <si>
    <t>shi_06m_m67_a3_003_Max_ Reg.xlsx_RoiSetAuto-6.zip Distance px</t>
  </si>
  <si>
    <t>shi_06m_m67_a3_003_Max_ Reg.xlsx_RoiSetAuto-60.zip Distance px</t>
  </si>
  <si>
    <t>shi_06m_m67_a3_003_Max_ Reg.xlsx_RoiSetAuto-61.zip Distance px</t>
  </si>
  <si>
    <t>shi_06m_m67_a3_003_Max_ Reg.xlsx_RoiSetAuto-62.zip Distance px</t>
  </si>
  <si>
    <t>shi_06m_m67_a3_003_Max_ Reg.xlsx_RoiSetAuto-63.zip Distance px</t>
  </si>
  <si>
    <t>shi_06m_m67_a3_003_Max_ Reg.xlsx_RoiSetAuto-64.zip Distance px</t>
  </si>
  <si>
    <t>shi_06m_m67_a3_003_Max_ Reg.xlsx_RoiSetAuto-65.zip Distance px</t>
  </si>
  <si>
    <t>shi_06m_m67_a3_003_Max_ Reg.xlsx_RoiSetAuto-66.zip Distance px</t>
  </si>
  <si>
    <t>shi_06m_m67_a3_003_Max_ Reg.xlsx_RoiSetAuto-67.zip Distance px</t>
  </si>
  <si>
    <t>shi_06m_m67_a3_003_Max_ Reg.xlsx_RoiSetAuto-68.zip Distance px</t>
  </si>
  <si>
    <t>shi_06m_m67_a3_003_Max_ Reg.xlsx_RoiSetAuto-69.zip Distance px</t>
  </si>
  <si>
    <t>shi_06m_m67_a3_003_Max_ Reg.xlsx_RoiSetAuto-7.zip Distance px</t>
  </si>
  <si>
    <t>shi_06m_m67_a3_003_Max_ Reg.xlsx_RoiSetAuto-70.zip Distance px</t>
  </si>
  <si>
    <t>shi_06m_m67_a3_003_Max_ Reg.xlsx_RoiSetAuto-71.zip Distance px</t>
  </si>
  <si>
    <t>shi_06m_m67_a3_003_Max_ Reg.xlsx_RoiSetAuto-73.zip Distance px</t>
  </si>
  <si>
    <t>shi_06m_m67_a3_003_Max_ Reg.xlsx_RoiSetAuto-74.zip Distance px</t>
  </si>
  <si>
    <t>shi_06m_m67_a3_003_Max_ Reg.xlsx_RoiSetAuto-76.zip Distance px</t>
  </si>
  <si>
    <t>shi_06m_m67_a3_003_Max_ Reg.xlsx_RoiSetAuto-77.zip Distance px</t>
  </si>
  <si>
    <t>shi_06m_m67_a3_003_Max_ Reg.xlsx_RoiSetAuto-78.zip Distance px</t>
  </si>
  <si>
    <t>shi_06m_m67_a3_003_Max_ Reg.xlsx_RoiSetAuto-8.zip Distance px</t>
  </si>
  <si>
    <t>shi_06m_m67_a3_003_Max_ Reg.xlsx_RoiSetAuto-80.zip Distance px</t>
  </si>
  <si>
    <t>shi_06m_m67_a3_003_Max_ Reg.xlsx_RoiSetAuto-82.zip Distance px</t>
  </si>
  <si>
    <t>shi_06m_m67_a3_003_Max_ Reg.xlsx_RoiSetAuto-84.zip Distance px</t>
  </si>
  <si>
    <t>shi_06m_m67_a3_003_Max_ Reg.xlsx_RoiSetAuto-85.zip Distance px</t>
  </si>
  <si>
    <t>shi_06m_m67_a3_003_Max_ Reg.xlsx_RoiSetAuto-86.zip Distance px</t>
  </si>
  <si>
    <t>shi_06m_m67_a3_003_Max_ Reg.xlsx_RoiSetAuto-87.zip Distance px</t>
  </si>
  <si>
    <t>shi_06m_m67_a3_003_Max_ Reg.xlsx_RoiSetAuto-88.zip Distance px</t>
  </si>
  <si>
    <t>shi_06m_m67_a3_003_Max_ Reg.xlsx_RoiSetAuto-89.zip Distance px</t>
  </si>
  <si>
    <t>shi_06m_m67_a3_003_Max_ Reg.xlsx_RoiSetAuto-9.zip Distance px</t>
  </si>
  <si>
    <t>shi_06m_m67_a3_003_Max_ Reg.xlsx_RoiSetAuto-90.zip Distance px</t>
  </si>
  <si>
    <t>shi_06m_m67_a3_003_Max_ Reg.xlsx_RoiSetAuto-91.zip Distance px</t>
  </si>
  <si>
    <t>shi_07m_m67_a3_001_Max_ Reg.xlsx_RoiSetAuto-10.zip Distance px</t>
  </si>
  <si>
    <t>shi_07m_m67_a3_001_Max_ Reg.xlsx_RoiSetAuto-11.zip Distance px</t>
  </si>
  <si>
    <t>shi_07m_m67_a3_001_Max_ Reg.xlsx_RoiSetAuto-12.zip Distance px</t>
  </si>
  <si>
    <t>shi_07m_m67_a3_001_Max_ Reg.xlsx_RoiSetAuto-13.zip Distance px</t>
  </si>
  <si>
    <t>shi_07m_m67_a3_001_Max_ Reg.xlsx_RoiSetAuto-14.zip Distance px</t>
  </si>
  <si>
    <t>shi_07m_m67_a3_001_Max_ Reg.xlsx_RoiSetAuto-15.zip Distance px</t>
  </si>
  <si>
    <t>shi_07m_m67_a3_001_Max_ Reg.xlsx_RoiSetAuto-16.zip Distance px</t>
  </si>
  <si>
    <t>shi_07m_m67_a3_001_Max_ Reg.xlsx_RoiSetAuto-17.zip Distance px</t>
  </si>
  <si>
    <t>shi_07m_m67_a3_001_Max_ Reg.xlsx_RoiSetAuto-18.zip Distance px</t>
  </si>
  <si>
    <t>shi_07m_m67_a3_001_Max_ Reg.xlsx_RoiSetAuto-19.zip Distance px</t>
  </si>
  <si>
    <t>shi_07m_m67_a3_001_Max_ Reg.xlsx_RoiSetAuto-2.zip Distance px</t>
  </si>
  <si>
    <t>shi_07m_m67_a3_001_Max_ Reg.xlsx_RoiSetAuto-20.zip Distance px</t>
  </si>
  <si>
    <t>shi_07m_m67_a3_001_Max_ Reg.xlsx_RoiSetAuto-21.zip Distance px</t>
  </si>
  <si>
    <t>shi_07m_m67_a3_001_Max_ Reg.xlsx_RoiSetAuto-22.zip Distance px</t>
  </si>
  <si>
    <t>shi_07m_m67_a3_001_Max_ Reg.xlsx_RoiSetAuto-23.zip Distance px</t>
  </si>
  <si>
    <t>shi_07m_m67_a3_001_Max_ Reg.xlsx_RoiSetAuto-24.zip Distance px</t>
  </si>
  <si>
    <t>shi_07m_m67_a3_001_Max_ Reg.xlsx_RoiSetAuto-25.zip Distance px</t>
  </si>
  <si>
    <t>shi_07m_m67_a3_001_Max_ Reg.xlsx_RoiSetAuto-26.zip Distance px</t>
  </si>
  <si>
    <t>shi_07m_m67_a3_001_Max_ Reg.xlsx_RoiSetAuto-27.zip Distance px</t>
  </si>
  <si>
    <t>shi_07m_m67_a3_001_Max_ Reg.xlsx_RoiSetAuto-3.zip Distance px</t>
  </si>
  <si>
    <t>shi_07m_m67_a3_001_Max_ Reg.xlsx_RoiSetAuto-30.zip Distance px</t>
  </si>
  <si>
    <t>shi_07m_m67_a3_001_Max_ Reg.xlsx_RoiSetAuto-31.zip Distance px</t>
  </si>
  <si>
    <t>shi_07m_m67_a3_001_Max_ Reg.xlsx_RoiSetAuto-32.zip Distance px</t>
  </si>
  <si>
    <t>shi_07m_m67_a3_001_Max_ Reg.xlsx_RoiSetAuto-33.zip Distance px</t>
  </si>
  <si>
    <t>shi_07m_m67_a3_001_Max_ Reg.xlsx_RoiSetAuto-35.zip Distance px</t>
  </si>
  <si>
    <t>shi_07m_m67_a3_001_Max_ Reg.xlsx_RoiSetAuto-36.zip Distance px</t>
  </si>
  <si>
    <t>shi_07m_m67_a3_001_Max_ Reg.xlsx_RoiSetAuto-37.zip Distance px</t>
  </si>
  <si>
    <t>shi_07m_m67_a3_001_Max_ Reg.xlsx_RoiSetAuto-38.zip Distance px</t>
  </si>
  <si>
    <t>shi_07m_m67_a3_001_Max_ Reg.xlsx_RoiSetAuto-39.zip Distance px</t>
  </si>
  <si>
    <t>shi_07m_m67_a3_001_Max_ Reg.xlsx_RoiSetAuto-4.zip Distance px</t>
  </si>
  <si>
    <t>shi_07m_m67_a3_001_Max_ Reg.xlsx_RoiSetAuto-42.zip Distance px</t>
  </si>
  <si>
    <t>shi_07m_m67_a3_001_Max_ Reg.xlsx_RoiSetAuto-43.zip Distance px</t>
  </si>
  <si>
    <t>shi_07m_m67_a3_001_Max_ Reg.xlsx_RoiSetAuto-44.zip Distance px</t>
  </si>
  <si>
    <t>shi_07m_m67_a3_001_Max_ Reg.xlsx_RoiSetAuto-45.zip Distance px</t>
  </si>
  <si>
    <t>shi_07m_m67_a3_001_Max_ Reg.xlsx_RoiSetAuto-46.zip Distance px</t>
  </si>
  <si>
    <t>shi_07m_m67_a3_001_Max_ Reg.xlsx_RoiSetAuto-47.zip Distance px</t>
  </si>
  <si>
    <t>shi_07m_m67_a3_001_Max_ Reg.xlsx_RoiSetAuto-48.zip Distance px</t>
  </si>
  <si>
    <t>shi_07m_m67_a3_001_Max_ Reg.xlsx_RoiSetAuto-49.zip Distance px</t>
  </si>
  <si>
    <t>shi_07m_m67_a3_001_Max_ Reg.xlsx_RoiSetAuto-5.zip Distance px</t>
  </si>
  <si>
    <t>shi_07m_m67_a3_001_Max_ Reg.xlsx_RoiSetAuto-50.zip Distance px</t>
  </si>
  <si>
    <t>shi_07m_m67_a3_001_Max_ Reg.xlsx_RoiSetAuto-51.zip Distance px</t>
  </si>
  <si>
    <t>shi_07m_m67_a3_001_Max_ Reg.xlsx_RoiSetAuto-52.zip Distance px</t>
  </si>
  <si>
    <t>shi_07m_m67_a3_001_Max_ Reg.xlsx_RoiSetAuto-53.zip Distance px</t>
  </si>
  <si>
    <t>shi_07m_m67_a3_001_Max_ Reg.xlsx_RoiSetAuto-54.zip Distance px</t>
  </si>
  <si>
    <t>shi_07m_m67_a3_001_Max_ Reg.xlsx_RoiSetAuto-55.zip Distance px</t>
  </si>
  <si>
    <t>shi_07m_m67_a3_001_Max_ Reg.xlsx_RoiSetAuto-56.zip Distance px</t>
  </si>
  <si>
    <t>shi_07m_m67_a3_001_Max_ Reg.xlsx_RoiSetAuto-57.zip Distance px</t>
  </si>
  <si>
    <t>shi_07m_m67_a3_001_Max_ Reg.xlsx_RoiSetAuto-58.zip Distance px</t>
  </si>
  <si>
    <t>shi_07m_m67_a3_001_Max_ Reg.xlsx_RoiSetAuto-59.zip Distance px</t>
  </si>
  <si>
    <t>shi_07m_m67_a3_001_Max_ Reg.xlsx_RoiSetAuto-6.zip Distance px</t>
  </si>
  <si>
    <t>shi_07m_m67_a3_001_Max_ Reg.xlsx_RoiSetAuto-7.zip Distance px</t>
  </si>
  <si>
    <t>shi_07m_m67_a3_001_Max_ Reg.xlsx_RoiSetAuto-8.zip Distance px</t>
  </si>
  <si>
    <t>shi_07m_m67_a3_001_Max_ Reg.xlsx_RoiSetAuto-9.zip Distance px</t>
  </si>
  <si>
    <t>shi_07m_m67_a3_002_Max_ Reg.xlsx_RoiSetAuto-11.zip Distance px</t>
  </si>
  <si>
    <t>shi_07m_m67_a3_002_Max_ Reg.xlsx_RoiSetAuto-13.zip Distance px</t>
  </si>
  <si>
    <t>shi_07m_m67_a3_002_Max_ Reg.xlsx_RoiSetAuto-15.zip Distance px</t>
  </si>
  <si>
    <t>shi_07m_m67_a3_002_Max_ Reg.xlsx_RoiSetAuto-16.zip Distance px</t>
  </si>
  <si>
    <t>shi_07m_m67_a3_002_Max_ Reg.xlsx_RoiSetAuto-17.zip Distance px</t>
  </si>
  <si>
    <t>shi_07m_m67_a3_002_Max_ Reg.xlsx_RoiSetAuto-18.zip Distance px</t>
  </si>
  <si>
    <t>shi_07m_m67_a3_002_Max_ Reg.xlsx_RoiSetAuto-19.zip Distance px</t>
  </si>
  <si>
    <t>shi_07m_m67_a3_002_Max_ Reg.xlsx_RoiSetAuto-2.zip Distance px</t>
  </si>
  <si>
    <t>shi_07m_m67_a3_002_Max_ Reg.xlsx_RoiSetAuto-20.zip Distance px</t>
  </si>
  <si>
    <t>shi_07m_m67_a3_002_Max_ Reg.xlsx_RoiSetAuto-21.zip Distance px</t>
  </si>
  <si>
    <t>shi_07m_m67_a3_002_Max_ Reg.xlsx_RoiSetAuto-22.zip Distance px</t>
  </si>
  <si>
    <t>shi_07m_m67_a3_002_Max_ Reg.xlsx_RoiSetAuto-24.zip Distance px</t>
  </si>
  <si>
    <t>shi_07m_m67_a3_002_Max_ Reg.xlsx_RoiSetAuto-25.zip Distance px</t>
  </si>
  <si>
    <t>shi_07m_m67_a3_002_Max_ Reg.xlsx_RoiSetAuto-26.zip Distance px</t>
  </si>
  <si>
    <t>shi_07m_m67_a3_002_Max_ Reg.xlsx_RoiSetAuto-27.zip Distance px</t>
  </si>
  <si>
    <t>shi_07m_m67_a3_002_Max_ Reg.xlsx_RoiSetAuto-28.zip Distance px</t>
  </si>
  <si>
    <t>shi_07m_m67_a3_002_Max_ Reg.xlsx_RoiSetAuto-29.zip Distance px</t>
  </si>
  <si>
    <t>shi_07m_m67_a3_002_Max_ Reg.xlsx_RoiSetAuto-3.zip Distance px</t>
  </si>
  <si>
    <t>shi_07m_m67_a3_002_Max_ Reg.xlsx_RoiSetAuto-30.zip Distance px</t>
  </si>
  <si>
    <t>shi_07m_m67_a3_002_Max_ Reg.xlsx_RoiSetAuto-4.zip Distance px</t>
  </si>
  <si>
    <t>shi_07m_m67_a3_002_Max_ Reg.xlsx_RoiSetAuto-5.zip Distance px</t>
  </si>
  <si>
    <t>shi_07m_m67_a3_002_Max_ Reg.xlsx_RoiSetAuto-6.zip Distance px</t>
  </si>
  <si>
    <t>shi_07m_m67_a3_002_Max_ Reg.xlsx_RoiSetAuto-7.zip Distance px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</si>
</sst>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/>
    <font>
      <name val="Arial"/>
    </font>
    <font>
      <b/>
      <name val="Arial"/>
    </font>
    <font>
      <b/>
    </font>
    <font>
      <sz val="11.0"/>
      <color rgb="FF000000"/>
      <name val="Calibri"/>
    </font>
    <font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2" fontId="1" numFmtId="1" xfId="0" applyAlignment="1" applyFill="1" applyFont="1" applyNumberForma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3" fontId="1" numFmtId="0" xfId="0" applyAlignment="1" applyFill="1" applyFont="1">
      <alignment readingOrder="0"/>
    </xf>
    <xf borderId="0" fillId="2" fontId="4" numFmtId="1" xfId="0" applyAlignment="1" applyFont="1" applyNumberFormat="1">
      <alignment readingOrder="0"/>
    </xf>
    <xf borderId="0" fillId="3" fontId="4" numFmtId="0" xfId="0" applyAlignment="1" applyFont="1">
      <alignment readingOrder="0"/>
    </xf>
    <xf borderId="0" fillId="2" fontId="1" numFmtId="1" xfId="0" applyFont="1" applyNumberFormat="1"/>
    <xf borderId="0" fillId="0" fontId="5" numFmtId="0" xfId="0" applyAlignment="1" applyFont="1">
      <alignment readingOrder="0" shrinkToFit="0" vertical="bottom" wrapText="0"/>
    </xf>
    <xf borderId="0" fillId="3" fontId="1" numFmtId="0" xfId="0" applyFont="1"/>
    <xf borderId="0" fillId="0" fontId="2" numFmtId="0" xfId="0" applyAlignment="1" applyFont="1">
      <alignment readingOrder="0" vertical="bottom"/>
    </xf>
    <xf borderId="0" fillId="0" fontId="5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3" numFmtId="0" xfId="0" applyAlignment="1" applyFont="1">
      <alignment horizontal="right" readingOrder="0" vertical="bottom"/>
    </xf>
    <xf borderId="0" fillId="0" fontId="2" numFmtId="0" xfId="0" applyAlignment="1" applyFont="1">
      <alignment vertical="bottom"/>
    </xf>
    <xf borderId="0" fillId="2" fontId="6" numFmtId="0" xfId="0" applyAlignment="1" applyFont="1">
      <alignment horizontal="right" vertical="bottom"/>
    </xf>
    <xf borderId="0" fillId="0" fontId="4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1" numFmtId="0" xfId="0" applyAlignment="1" applyFont="1">
      <alignment readingOrder="0"/>
    </xf>
    <xf borderId="0" fillId="4" fontId="1" numFmtId="0" xfId="0" applyAlignment="1" applyFill="1" applyFont="1">
      <alignment readingOrder="0"/>
    </xf>
    <xf borderId="0" fillId="3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43"/>
    <col customWidth="1" min="2" max="2" width="88.14"/>
    <col customWidth="1" min="3" max="3" width="53.29"/>
    <col customWidth="1" min="4" max="4" width="7.14"/>
    <col customWidth="1" min="5" max="5" width="4.43"/>
    <col customWidth="1" min="6" max="6" width="14.43"/>
    <col customWidth="1" min="7" max="7" width="13.29"/>
  </cols>
  <sheetData>
    <row r="1">
      <c r="B1" s="1" t="s">
        <v>0</v>
      </c>
      <c r="C1" s="2"/>
      <c r="D1" s="2"/>
      <c r="E1" s="2"/>
      <c r="F1" s="3"/>
      <c r="G1" s="4"/>
      <c r="H1" s="5" t="s">
        <v>0</v>
      </c>
    </row>
    <row r="2">
      <c r="B2" s="6">
        <v>0.57</v>
      </c>
      <c r="C2" s="2"/>
      <c r="D2" s="2"/>
      <c r="E2" s="2"/>
      <c r="F2" s="3" t="s">
        <v>1</v>
      </c>
      <c r="G2" s="4">
        <v>0.39537758589866984</v>
      </c>
      <c r="H2" s="7">
        <v>0.32</v>
      </c>
    </row>
    <row r="3">
      <c r="B3" s="8"/>
      <c r="C3" s="9" t="s">
        <v>2</v>
      </c>
      <c r="D3" s="9" t="s">
        <v>3</v>
      </c>
      <c r="E3" s="9" t="s">
        <v>4</v>
      </c>
      <c r="F3" s="9" t="s">
        <v>5</v>
      </c>
      <c r="H3" s="10"/>
    </row>
    <row r="4">
      <c r="A4" s="11"/>
      <c r="B4" s="3" t="str">
        <f t="shared" ref="B4:B38" si="1">LEFT(C4,18)</f>
        <v>Con_01m_m67_a3_001</v>
      </c>
      <c r="C4" s="9" t="s">
        <v>6</v>
      </c>
      <c r="D4" s="12">
        <v>39.43111</v>
      </c>
      <c r="E4" s="12">
        <v>497.8237</v>
      </c>
      <c r="F4" s="12">
        <v>0.4944</v>
      </c>
      <c r="G4">
        <f t="shared" ref="G4:G38" si="2">E4*$G$2</f>
        <v>196.8283327</v>
      </c>
      <c r="H4" s="10">
        <f t="shared" ref="H4:H38" si="3">E4*$H$2</f>
        <v>159.303584</v>
      </c>
    </row>
    <row r="5">
      <c r="A5" s="11"/>
      <c r="B5" s="3" t="str">
        <f t="shared" si="1"/>
        <v>Con_01m_m67_a3_003</v>
      </c>
      <c r="C5" s="9" t="s">
        <v>7</v>
      </c>
      <c r="D5" s="12">
        <v>73.04889</v>
      </c>
      <c r="E5" s="12">
        <v>194.8537</v>
      </c>
      <c r="F5" s="12">
        <v>0.55335</v>
      </c>
      <c r="G5">
        <f t="shared" si="2"/>
        <v>77.04078551</v>
      </c>
      <c r="H5" s="10">
        <f t="shared" si="3"/>
        <v>62.353184</v>
      </c>
    </row>
    <row r="6">
      <c r="A6" s="11"/>
      <c r="B6" s="3" t="str">
        <f t="shared" si="1"/>
        <v>con_02m_m67_a3_002</v>
      </c>
      <c r="C6" s="9" t="s">
        <v>8</v>
      </c>
      <c r="D6" s="12">
        <v>47.39556</v>
      </c>
      <c r="E6" s="12">
        <v>276.4059</v>
      </c>
      <c r="F6" s="12">
        <v>0.59371</v>
      </c>
      <c r="G6">
        <f t="shared" si="2"/>
        <v>109.2846975</v>
      </c>
      <c r="H6" s="10">
        <f t="shared" si="3"/>
        <v>88.449888</v>
      </c>
    </row>
    <row r="7">
      <c r="B7" s="3" t="str">
        <f t="shared" si="1"/>
        <v>con_03m_m67_a3_001</v>
      </c>
      <c r="C7" s="9" t="s">
        <v>9</v>
      </c>
      <c r="D7" s="12">
        <v>117.9733</v>
      </c>
      <c r="E7" s="12">
        <v>356.4824</v>
      </c>
      <c r="F7" s="12">
        <v>0.73968</v>
      </c>
      <c r="G7">
        <f t="shared" si="2"/>
        <v>140.9451507</v>
      </c>
      <c r="H7" s="10">
        <f t="shared" si="3"/>
        <v>114.074368</v>
      </c>
    </row>
    <row r="8">
      <c r="B8" s="3" t="str">
        <f t="shared" si="1"/>
        <v>con_03m_m67_a3_002</v>
      </c>
      <c r="C8" s="9" t="s">
        <v>10</v>
      </c>
      <c r="D8" s="12">
        <v>46.02667</v>
      </c>
      <c r="E8" s="12">
        <v>345.0935</v>
      </c>
      <c r="F8" s="12">
        <v>0.59997</v>
      </c>
      <c r="G8">
        <f t="shared" si="2"/>
        <v>136.4422349</v>
      </c>
      <c r="H8" s="10">
        <f t="shared" si="3"/>
        <v>110.42992</v>
      </c>
    </row>
    <row r="9">
      <c r="B9" s="3" t="str">
        <f t="shared" si="1"/>
        <v>con_03m_m67_a3_003</v>
      </c>
      <c r="C9" s="9" t="s">
        <v>11</v>
      </c>
      <c r="D9" s="12">
        <v>50.79111</v>
      </c>
      <c r="E9" s="12">
        <v>309.8278</v>
      </c>
      <c r="F9" s="12">
        <v>0.5318</v>
      </c>
      <c r="G9">
        <f t="shared" si="2"/>
        <v>122.4989676</v>
      </c>
      <c r="H9" s="10">
        <f t="shared" si="3"/>
        <v>99.144896</v>
      </c>
    </row>
    <row r="10">
      <c r="B10" s="3" t="str">
        <f t="shared" si="1"/>
        <v>con_04m_m67_a3_002</v>
      </c>
      <c r="C10" s="9" t="s">
        <v>12</v>
      </c>
      <c r="D10" s="12">
        <v>83.09333</v>
      </c>
      <c r="E10" s="12">
        <v>365.8819</v>
      </c>
      <c r="F10" s="12">
        <v>0.48975</v>
      </c>
      <c r="G10">
        <f t="shared" si="2"/>
        <v>144.6615023</v>
      </c>
      <c r="H10" s="10">
        <f t="shared" si="3"/>
        <v>117.082208</v>
      </c>
    </row>
    <row r="11">
      <c r="B11" s="3" t="str">
        <f t="shared" si="1"/>
        <v>con_04m_m67_a3_003</v>
      </c>
      <c r="C11" s="9" t="s">
        <v>13</v>
      </c>
      <c r="D11" s="12">
        <v>50.88</v>
      </c>
      <c r="E11" s="12">
        <v>276.5259</v>
      </c>
      <c r="F11" s="12">
        <v>0.53582</v>
      </c>
      <c r="G11">
        <f t="shared" si="2"/>
        <v>109.3321428</v>
      </c>
      <c r="H11" s="10">
        <f t="shared" si="3"/>
        <v>88.488288</v>
      </c>
    </row>
    <row r="12">
      <c r="B12" s="3" t="str">
        <f t="shared" si="1"/>
        <v>con_05m_m67_a3_001</v>
      </c>
      <c r="C12" s="9" t="s">
        <v>14</v>
      </c>
      <c r="D12" s="12">
        <v>58.63111</v>
      </c>
      <c r="E12" s="12">
        <v>304.8205</v>
      </c>
      <c r="F12" s="12">
        <v>0.53556</v>
      </c>
      <c r="G12">
        <f t="shared" si="2"/>
        <v>120.5191934</v>
      </c>
      <c r="H12" s="10">
        <f t="shared" si="3"/>
        <v>97.54256</v>
      </c>
    </row>
    <row r="13">
      <c r="B13" s="3" t="str">
        <f t="shared" si="1"/>
        <v>con_06m_m67_a3_001</v>
      </c>
      <c r="C13" s="9" t="s">
        <v>15</v>
      </c>
      <c r="D13" s="12">
        <v>45.86667</v>
      </c>
      <c r="E13" s="12">
        <v>411.9488</v>
      </c>
      <c r="F13" s="12">
        <v>0.5337</v>
      </c>
      <c r="G13">
        <f t="shared" si="2"/>
        <v>162.8753221</v>
      </c>
      <c r="H13" s="10">
        <f t="shared" si="3"/>
        <v>131.823616</v>
      </c>
    </row>
    <row r="14">
      <c r="B14" s="3" t="str">
        <f t="shared" si="1"/>
        <v>con_06m_m67_a3_002</v>
      </c>
      <c r="C14" s="9" t="s">
        <v>16</v>
      </c>
      <c r="D14" s="12">
        <v>60.17778</v>
      </c>
      <c r="E14" s="12">
        <v>355.5081</v>
      </c>
      <c r="F14" s="12">
        <v>0.56983</v>
      </c>
      <c r="G14">
        <f t="shared" si="2"/>
        <v>140.5599343</v>
      </c>
      <c r="H14" s="10">
        <f t="shared" si="3"/>
        <v>113.762592</v>
      </c>
    </row>
    <row r="15">
      <c r="B15" s="3" t="str">
        <f t="shared" si="1"/>
        <v>con_07m_m67_a3_001</v>
      </c>
      <c r="C15" s="9" t="s">
        <v>17</v>
      </c>
      <c r="D15" s="12">
        <v>42.82667</v>
      </c>
      <c r="E15" s="12">
        <v>484.059</v>
      </c>
      <c r="F15" s="12">
        <v>0.67617</v>
      </c>
      <c r="G15">
        <f t="shared" si="2"/>
        <v>191.3860789</v>
      </c>
      <c r="H15" s="10">
        <f t="shared" si="3"/>
        <v>154.89888</v>
      </c>
    </row>
    <row r="16">
      <c r="B16" s="3" t="str">
        <f t="shared" si="1"/>
        <v>con_07m_m67_a3_002</v>
      </c>
      <c r="C16" s="9" t="s">
        <v>18</v>
      </c>
      <c r="D16" s="12">
        <v>56.28444</v>
      </c>
      <c r="E16" s="12">
        <v>303.5278</v>
      </c>
      <c r="F16" s="12">
        <v>0.60324</v>
      </c>
      <c r="G16">
        <f t="shared" si="2"/>
        <v>120.0080888</v>
      </c>
      <c r="H16" s="10">
        <f t="shared" si="3"/>
        <v>97.128896</v>
      </c>
    </row>
    <row r="17">
      <c r="B17" s="3" t="str">
        <f t="shared" si="1"/>
        <v>con_07m_m67_a3_003</v>
      </c>
      <c r="C17" s="9" t="s">
        <v>19</v>
      </c>
      <c r="D17" s="12">
        <v>45.72444</v>
      </c>
      <c r="E17" s="12">
        <v>227.9883</v>
      </c>
      <c r="F17" s="12">
        <v>0.51108</v>
      </c>
      <c r="G17">
        <f t="shared" si="2"/>
        <v>90.14146367</v>
      </c>
      <c r="H17" s="10">
        <f t="shared" si="3"/>
        <v>72.956256</v>
      </c>
    </row>
    <row r="18">
      <c r="B18" s="3" t="str">
        <f t="shared" si="1"/>
        <v>con_08m_m67_a3_002</v>
      </c>
      <c r="C18" s="9" t="s">
        <v>20</v>
      </c>
      <c r="D18" s="12">
        <v>89.67111</v>
      </c>
      <c r="E18" s="12">
        <v>318.3612</v>
      </c>
      <c r="F18" s="12">
        <v>0.59238</v>
      </c>
      <c r="G18">
        <f t="shared" si="2"/>
        <v>125.8728827</v>
      </c>
      <c r="H18" s="10">
        <f t="shared" si="3"/>
        <v>101.875584</v>
      </c>
    </row>
    <row r="19">
      <c r="B19" s="3" t="str">
        <f t="shared" si="1"/>
        <v>con_08m_m67_a3_003</v>
      </c>
      <c r="C19" s="9" t="s">
        <v>21</v>
      </c>
      <c r="D19" s="12">
        <v>150.4178</v>
      </c>
      <c r="E19" s="12">
        <v>242.0102</v>
      </c>
      <c r="F19" s="12">
        <v>0.52199</v>
      </c>
      <c r="G19">
        <f t="shared" si="2"/>
        <v>95.68540864</v>
      </c>
      <c r="H19" s="10">
        <f t="shared" si="3"/>
        <v>77.443264</v>
      </c>
    </row>
    <row r="20">
      <c r="B20" s="3" t="str">
        <f t="shared" si="1"/>
        <v>shi_01m_m67_a3_001</v>
      </c>
      <c r="C20" s="9" t="s">
        <v>22</v>
      </c>
      <c r="D20" s="12">
        <v>86.95111</v>
      </c>
      <c r="E20" s="12">
        <v>412.99</v>
      </c>
      <c r="F20" s="12">
        <v>0.66992</v>
      </c>
      <c r="G20">
        <f t="shared" si="2"/>
        <v>163.2869892</v>
      </c>
      <c r="H20" s="10">
        <f t="shared" si="3"/>
        <v>132.1568</v>
      </c>
    </row>
    <row r="21">
      <c r="B21" s="3" t="str">
        <f t="shared" si="1"/>
        <v>shi_01m_m67_a3_002</v>
      </c>
      <c r="C21" s="9" t="s">
        <v>23</v>
      </c>
      <c r="D21" s="12">
        <v>29.22667</v>
      </c>
      <c r="E21" s="12">
        <v>338.8485</v>
      </c>
      <c r="F21" s="12">
        <v>0.55309</v>
      </c>
      <c r="G21">
        <f t="shared" si="2"/>
        <v>133.9731019</v>
      </c>
      <c r="H21" s="10">
        <f t="shared" si="3"/>
        <v>108.43152</v>
      </c>
    </row>
    <row r="22">
      <c r="B22" s="3" t="str">
        <f t="shared" si="1"/>
        <v>shi_01m_m67_a3_003</v>
      </c>
      <c r="C22" s="9" t="s">
        <v>24</v>
      </c>
      <c r="D22" s="12">
        <v>59.43111</v>
      </c>
      <c r="E22" s="12">
        <v>253.1768</v>
      </c>
      <c r="F22" s="12">
        <v>0.62141</v>
      </c>
      <c r="G22">
        <f t="shared" si="2"/>
        <v>100.100432</v>
      </c>
      <c r="H22" s="10">
        <f t="shared" si="3"/>
        <v>81.016576</v>
      </c>
    </row>
    <row r="23">
      <c r="B23" s="3" t="str">
        <f t="shared" si="1"/>
        <v>shi_02m_m67_a3_001</v>
      </c>
      <c r="C23" s="9" t="s">
        <v>25</v>
      </c>
      <c r="D23" s="12">
        <v>121.6178</v>
      </c>
      <c r="E23" s="12">
        <v>303.434</v>
      </c>
      <c r="F23" s="12">
        <v>0.70578</v>
      </c>
      <c r="G23">
        <f t="shared" si="2"/>
        <v>119.9710024</v>
      </c>
      <c r="H23" s="10">
        <f t="shared" si="3"/>
        <v>97.09888</v>
      </c>
    </row>
    <row r="24">
      <c r="B24" s="3" t="str">
        <f t="shared" si="1"/>
        <v>shi_02m_m67_a3_003</v>
      </c>
      <c r="C24" s="9" t="s">
        <v>26</v>
      </c>
      <c r="D24" s="12">
        <v>48.26667</v>
      </c>
      <c r="E24" s="12">
        <v>221.6958</v>
      </c>
      <c r="F24" s="12">
        <v>0.26195</v>
      </c>
      <c r="G24">
        <f t="shared" si="2"/>
        <v>87.65355021</v>
      </c>
      <c r="H24" s="10">
        <f t="shared" si="3"/>
        <v>70.942656</v>
      </c>
    </row>
    <row r="25">
      <c r="B25" s="3" t="str">
        <f t="shared" si="1"/>
        <v>shi_03m_m67_a3_001</v>
      </c>
      <c r="C25" s="9" t="s">
        <v>27</v>
      </c>
      <c r="D25" s="12">
        <v>103.8933</v>
      </c>
      <c r="E25" s="12">
        <v>279.5306</v>
      </c>
      <c r="F25" s="12">
        <v>0.51845</v>
      </c>
      <c r="G25">
        <f t="shared" si="2"/>
        <v>110.5201338</v>
      </c>
      <c r="H25" s="10">
        <f t="shared" si="3"/>
        <v>89.449792</v>
      </c>
    </row>
    <row r="26">
      <c r="B26" s="3" t="str">
        <f t="shared" si="1"/>
        <v>shi_03m_m67_a3_002</v>
      </c>
      <c r="C26" s="9" t="s">
        <v>28</v>
      </c>
      <c r="D26" s="12">
        <v>112.0533</v>
      </c>
      <c r="E26" s="12">
        <v>285.326</v>
      </c>
      <c r="F26" s="12">
        <v>0.57593</v>
      </c>
      <c r="G26">
        <f t="shared" si="2"/>
        <v>112.8115051</v>
      </c>
      <c r="H26" s="10">
        <f t="shared" si="3"/>
        <v>91.30432</v>
      </c>
    </row>
    <row r="27">
      <c r="B27" s="3" t="str">
        <f t="shared" si="1"/>
        <v>shi_03m_m67_a3_003</v>
      </c>
      <c r="C27" s="9" t="s">
        <v>29</v>
      </c>
      <c r="D27" s="12">
        <v>101.9733</v>
      </c>
      <c r="E27" s="12">
        <v>349.2826</v>
      </c>
      <c r="F27" s="12">
        <v>0.41769</v>
      </c>
      <c r="G27">
        <f t="shared" si="2"/>
        <v>138.0985112</v>
      </c>
      <c r="H27" s="10">
        <f t="shared" si="3"/>
        <v>111.770432</v>
      </c>
    </row>
    <row r="28">
      <c r="B28" s="3" t="str">
        <f t="shared" si="1"/>
        <v>shi_04m_m67_a3_001</v>
      </c>
      <c r="C28" s="9" t="s">
        <v>30</v>
      </c>
      <c r="D28" s="12">
        <v>152.0</v>
      </c>
      <c r="E28" s="12">
        <v>283.7516</v>
      </c>
      <c r="F28" s="12">
        <v>0.53608</v>
      </c>
      <c r="G28">
        <f t="shared" si="2"/>
        <v>112.1890226</v>
      </c>
      <c r="H28" s="10">
        <f t="shared" si="3"/>
        <v>90.800512</v>
      </c>
    </row>
    <row r="29">
      <c r="B29" s="3" t="str">
        <f t="shared" si="1"/>
        <v>shi_04m_m67_a3_002</v>
      </c>
      <c r="C29" s="9" t="s">
        <v>31</v>
      </c>
      <c r="D29" s="12">
        <v>23.98222</v>
      </c>
      <c r="E29" s="12">
        <v>245.9733</v>
      </c>
      <c r="F29" s="12">
        <v>0.43873</v>
      </c>
      <c r="G29">
        <f t="shared" si="2"/>
        <v>97.25232955</v>
      </c>
      <c r="H29" s="10">
        <f t="shared" si="3"/>
        <v>78.711456</v>
      </c>
    </row>
    <row r="30">
      <c r="B30" s="3" t="str">
        <f t="shared" si="1"/>
        <v>shi_04m_m67_a3_003</v>
      </c>
      <c r="C30" s="9" t="s">
        <v>32</v>
      </c>
      <c r="D30" s="12">
        <v>74.61333</v>
      </c>
      <c r="E30" s="12">
        <v>212.7003</v>
      </c>
      <c r="F30" s="12">
        <v>0.54503</v>
      </c>
      <c r="G30">
        <f t="shared" si="2"/>
        <v>84.09693113</v>
      </c>
      <c r="H30" s="10">
        <f t="shared" si="3"/>
        <v>68.064096</v>
      </c>
    </row>
    <row r="31">
      <c r="B31" s="3" t="str">
        <f t="shared" si="1"/>
        <v>shi_05m_m67_a3_001</v>
      </c>
      <c r="C31" s="9" t="s">
        <v>33</v>
      </c>
      <c r="D31" s="12">
        <v>105.1911</v>
      </c>
      <c r="E31" s="12">
        <v>256.4041</v>
      </c>
      <c r="F31" s="12">
        <v>0.42926</v>
      </c>
      <c r="G31">
        <f t="shared" si="2"/>
        <v>101.3764341</v>
      </c>
      <c r="H31" s="10">
        <f t="shared" si="3"/>
        <v>82.049312</v>
      </c>
    </row>
    <row r="32">
      <c r="B32" s="3" t="str">
        <f t="shared" si="1"/>
        <v>shi_05m_m67_a3_002</v>
      </c>
      <c r="C32" s="9" t="s">
        <v>34</v>
      </c>
      <c r="D32" s="12">
        <v>185.7778</v>
      </c>
      <c r="E32" s="12">
        <v>216.3649</v>
      </c>
      <c r="F32" s="12">
        <v>0.53233</v>
      </c>
      <c r="G32">
        <f t="shared" si="2"/>
        <v>85.54583184</v>
      </c>
      <c r="H32" s="10">
        <f t="shared" si="3"/>
        <v>69.236768</v>
      </c>
    </row>
    <row r="33">
      <c r="B33" s="3" t="str">
        <f t="shared" si="1"/>
        <v>shi_05m_m67_a3_003</v>
      </c>
      <c r="C33" s="9" t="s">
        <v>35</v>
      </c>
      <c r="D33" s="12">
        <v>48.40889</v>
      </c>
      <c r="E33" s="12">
        <v>171.6893</v>
      </c>
      <c r="F33" s="12">
        <v>0.45106</v>
      </c>
      <c r="G33">
        <f t="shared" si="2"/>
        <v>67.88210096</v>
      </c>
      <c r="H33" s="10">
        <f t="shared" si="3"/>
        <v>54.940576</v>
      </c>
    </row>
    <row r="34">
      <c r="B34" s="3" t="str">
        <f t="shared" si="1"/>
        <v>shi_06m_m67_a3_001</v>
      </c>
      <c r="C34" s="9" t="s">
        <v>36</v>
      </c>
      <c r="D34" s="12">
        <v>166.7378</v>
      </c>
      <c r="E34" s="12">
        <v>311.3105</v>
      </c>
      <c r="F34" s="12">
        <v>0.5378</v>
      </c>
      <c r="G34">
        <f t="shared" si="2"/>
        <v>123.085194</v>
      </c>
      <c r="H34" s="10">
        <f t="shared" si="3"/>
        <v>99.61936</v>
      </c>
    </row>
    <row r="35">
      <c r="B35" s="3" t="str">
        <f t="shared" si="1"/>
        <v>shi_06m_m67_a3_002</v>
      </c>
      <c r="C35" s="9" t="s">
        <v>37</v>
      </c>
      <c r="D35" s="12">
        <v>142.4356</v>
      </c>
      <c r="E35" s="12">
        <v>175.1075</v>
      </c>
      <c r="F35" s="12">
        <v>0.52377</v>
      </c>
      <c r="G35">
        <f t="shared" si="2"/>
        <v>69.23358062</v>
      </c>
      <c r="H35" s="10">
        <f t="shared" si="3"/>
        <v>56.0344</v>
      </c>
    </row>
    <row r="36">
      <c r="B36" s="3" t="str">
        <f t="shared" si="1"/>
        <v>shi_06m_m67_a3_003</v>
      </c>
      <c r="C36" s="9" t="s">
        <v>38</v>
      </c>
      <c r="D36" s="12">
        <v>174.0089</v>
      </c>
      <c r="E36" s="12">
        <v>179.6834</v>
      </c>
      <c r="F36" s="12">
        <v>0.53388</v>
      </c>
      <c r="G36">
        <f t="shared" si="2"/>
        <v>71.04278892</v>
      </c>
      <c r="H36" s="10">
        <f t="shared" si="3"/>
        <v>57.498688</v>
      </c>
    </row>
    <row r="37">
      <c r="B37" s="3" t="str">
        <f t="shared" si="1"/>
        <v>shi_07m_m67_a3_001</v>
      </c>
      <c r="C37" s="9" t="s">
        <v>39</v>
      </c>
      <c r="D37" s="12">
        <v>78.72</v>
      </c>
      <c r="E37" s="12">
        <v>248.785</v>
      </c>
      <c r="F37" s="12">
        <v>0.57988</v>
      </c>
      <c r="G37">
        <f t="shared" si="2"/>
        <v>98.36401271</v>
      </c>
      <c r="H37" s="10">
        <f t="shared" si="3"/>
        <v>79.6112</v>
      </c>
    </row>
    <row r="38">
      <c r="B38" s="3" t="str">
        <f t="shared" si="1"/>
        <v>shi_07m_m67_a3_002</v>
      </c>
      <c r="C38" s="9" t="s">
        <v>40</v>
      </c>
      <c r="D38" s="12">
        <v>114.5956</v>
      </c>
      <c r="E38" s="12">
        <v>273.8608</v>
      </c>
      <c r="F38" s="12">
        <v>0.6811</v>
      </c>
      <c r="G38">
        <f t="shared" si="2"/>
        <v>108.278422</v>
      </c>
      <c r="H38" s="10">
        <f t="shared" si="3"/>
        <v>87.635456</v>
      </c>
    </row>
    <row r="39">
      <c r="B39" s="3"/>
      <c r="H39" s="10"/>
    </row>
    <row r="40">
      <c r="B40" s="3"/>
      <c r="H40" s="10"/>
    </row>
    <row r="41">
      <c r="B41" s="3"/>
      <c r="H41" s="10"/>
    </row>
    <row r="42">
      <c r="B42" s="3"/>
      <c r="H42" s="10"/>
    </row>
    <row r="43">
      <c r="B43" s="8"/>
      <c r="H43" s="10"/>
    </row>
    <row r="44">
      <c r="B44" s="8"/>
      <c r="H44" s="10"/>
    </row>
    <row r="45">
      <c r="B45" s="8"/>
      <c r="H45" s="10"/>
    </row>
    <row r="46">
      <c r="B46" s="8"/>
      <c r="H46" s="10"/>
    </row>
    <row r="47">
      <c r="B47" s="8"/>
      <c r="H47" s="10"/>
    </row>
    <row r="48">
      <c r="B48" s="8"/>
      <c r="H48" s="10"/>
    </row>
    <row r="49">
      <c r="B49" s="8"/>
      <c r="H49" s="10"/>
    </row>
    <row r="50">
      <c r="B50" s="8"/>
      <c r="H50" s="10"/>
    </row>
    <row r="51">
      <c r="B51" s="8"/>
      <c r="H51" s="10"/>
    </row>
    <row r="52">
      <c r="B52" s="8"/>
      <c r="H52" s="10"/>
    </row>
    <row r="53">
      <c r="B53" s="8"/>
      <c r="H53" s="10"/>
    </row>
    <row r="54">
      <c r="B54" s="8"/>
      <c r="H54" s="10"/>
    </row>
    <row r="55">
      <c r="B55" s="8"/>
      <c r="H55" s="10"/>
    </row>
    <row r="56">
      <c r="B56" s="8"/>
      <c r="H56" s="10"/>
    </row>
    <row r="57">
      <c r="B57" s="8"/>
      <c r="H57" s="10"/>
    </row>
    <row r="58">
      <c r="B58" s="8"/>
      <c r="H58" s="10"/>
    </row>
    <row r="59">
      <c r="B59" s="8"/>
      <c r="H59" s="10"/>
    </row>
    <row r="60">
      <c r="B60" s="8"/>
      <c r="H60" s="10"/>
    </row>
    <row r="61">
      <c r="B61" s="8"/>
      <c r="H61" s="10"/>
    </row>
    <row r="62">
      <c r="B62" s="8"/>
      <c r="H62" s="10"/>
    </row>
    <row r="63">
      <c r="B63" s="8"/>
      <c r="H63" s="10"/>
    </row>
    <row r="64">
      <c r="B64" s="8"/>
      <c r="H64" s="10"/>
    </row>
    <row r="65">
      <c r="B65" s="8"/>
      <c r="H65" s="10"/>
    </row>
    <row r="66">
      <c r="B66" s="8"/>
      <c r="H66" s="10"/>
    </row>
    <row r="67">
      <c r="B67" s="8"/>
      <c r="H67" s="10"/>
    </row>
    <row r="68">
      <c r="B68" s="8"/>
      <c r="H68" s="10"/>
    </row>
    <row r="69">
      <c r="B69" s="8"/>
      <c r="H69" s="10"/>
    </row>
    <row r="70">
      <c r="B70" s="8"/>
      <c r="H70" s="10"/>
    </row>
    <row r="71">
      <c r="B71" s="8"/>
      <c r="H71" s="10"/>
    </row>
    <row r="72">
      <c r="B72" s="8"/>
      <c r="H72" s="10"/>
    </row>
    <row r="73">
      <c r="B73" s="8"/>
      <c r="H73" s="10"/>
    </row>
    <row r="74">
      <c r="B74" s="8"/>
      <c r="H74" s="10"/>
    </row>
    <row r="75">
      <c r="B75" s="8"/>
      <c r="H75" s="10"/>
    </row>
    <row r="76">
      <c r="B76" s="8"/>
      <c r="H76" s="10"/>
    </row>
    <row r="77">
      <c r="B77" s="8"/>
      <c r="H77" s="10"/>
    </row>
    <row r="78">
      <c r="B78" s="8"/>
      <c r="H78" s="10"/>
    </row>
    <row r="79">
      <c r="B79" s="8"/>
      <c r="H79" s="10"/>
    </row>
    <row r="80">
      <c r="B80" s="8"/>
      <c r="H80" s="10"/>
    </row>
    <row r="81">
      <c r="B81" s="8"/>
      <c r="H81" s="10"/>
    </row>
    <row r="82">
      <c r="B82" s="8"/>
      <c r="H82" s="10"/>
    </row>
    <row r="83">
      <c r="B83" s="8"/>
      <c r="H83" s="10"/>
    </row>
    <row r="84">
      <c r="B84" s="8"/>
      <c r="H84" s="10"/>
    </row>
    <row r="85">
      <c r="B85" s="8"/>
      <c r="H85" s="10"/>
    </row>
    <row r="86">
      <c r="B86" s="8"/>
      <c r="H86" s="10"/>
    </row>
    <row r="87">
      <c r="B87" s="8"/>
      <c r="H87" s="10"/>
    </row>
    <row r="88">
      <c r="B88" s="8"/>
      <c r="H88" s="10"/>
    </row>
    <row r="89">
      <c r="B89" s="8"/>
      <c r="H89" s="10"/>
    </row>
    <row r="90">
      <c r="B90" s="8"/>
      <c r="H90" s="10"/>
    </row>
    <row r="91">
      <c r="B91" s="8"/>
      <c r="H91" s="10"/>
    </row>
    <row r="92">
      <c r="B92" s="8"/>
      <c r="H92" s="10"/>
    </row>
    <row r="93">
      <c r="B93" s="8"/>
      <c r="H93" s="10"/>
    </row>
    <row r="94">
      <c r="B94" s="8"/>
      <c r="H94" s="10"/>
    </row>
    <row r="95">
      <c r="B95" s="8"/>
      <c r="H95" s="10"/>
    </row>
    <row r="96">
      <c r="B96" s="8"/>
      <c r="H96" s="10"/>
    </row>
    <row r="97">
      <c r="B97" s="8"/>
      <c r="H97" s="10"/>
    </row>
    <row r="98">
      <c r="B98" s="8"/>
      <c r="H98" s="10"/>
    </row>
    <row r="99">
      <c r="B99" s="8"/>
      <c r="H99" s="10"/>
    </row>
    <row r="100">
      <c r="B100" s="8"/>
      <c r="H100" s="10"/>
    </row>
    <row r="101">
      <c r="B101" s="8"/>
      <c r="H101" s="10"/>
    </row>
    <row r="102">
      <c r="B102" s="8"/>
      <c r="H102" s="10"/>
    </row>
    <row r="103">
      <c r="B103" s="8"/>
      <c r="H103" s="10"/>
    </row>
    <row r="104">
      <c r="B104" s="8"/>
      <c r="H104" s="10"/>
    </row>
    <row r="105">
      <c r="B105" s="8"/>
      <c r="H105" s="10"/>
    </row>
    <row r="106">
      <c r="B106" s="8"/>
      <c r="H106" s="10"/>
    </row>
    <row r="107">
      <c r="B107" s="8"/>
      <c r="H107" s="10"/>
    </row>
    <row r="108">
      <c r="B108" s="8"/>
      <c r="H108" s="10"/>
    </row>
    <row r="109">
      <c r="B109" s="8"/>
      <c r="H109" s="10"/>
    </row>
    <row r="110">
      <c r="B110" s="8"/>
      <c r="H110" s="10"/>
    </row>
    <row r="111">
      <c r="B111" s="8"/>
      <c r="H111" s="10"/>
    </row>
    <row r="112">
      <c r="B112" s="8"/>
      <c r="H112" s="10"/>
    </row>
    <row r="113">
      <c r="B113" s="8"/>
      <c r="H113" s="10"/>
    </row>
    <row r="114">
      <c r="B114" s="8"/>
      <c r="H114" s="10"/>
    </row>
    <row r="115">
      <c r="B115" s="8"/>
      <c r="H115" s="10"/>
    </row>
    <row r="116">
      <c r="B116" s="8"/>
      <c r="H116" s="10"/>
    </row>
    <row r="117">
      <c r="B117" s="8"/>
      <c r="H117" s="10"/>
    </row>
    <row r="118">
      <c r="B118" s="8"/>
      <c r="H118" s="10"/>
    </row>
    <row r="119">
      <c r="B119" s="8"/>
      <c r="H119" s="10"/>
    </row>
    <row r="120">
      <c r="B120" s="8"/>
      <c r="H120" s="10"/>
    </row>
    <row r="121">
      <c r="B121" s="8"/>
      <c r="H121" s="10"/>
    </row>
    <row r="122">
      <c r="B122" s="8"/>
      <c r="H122" s="10"/>
    </row>
    <row r="123">
      <c r="B123" s="8"/>
      <c r="H123" s="10"/>
    </row>
    <row r="124">
      <c r="B124" s="8"/>
      <c r="H124" s="10"/>
    </row>
    <row r="125">
      <c r="B125" s="8"/>
      <c r="H125" s="10"/>
    </row>
    <row r="126">
      <c r="B126" s="8"/>
      <c r="H126" s="10"/>
    </row>
    <row r="127">
      <c r="B127" s="8"/>
      <c r="H127" s="10"/>
    </row>
    <row r="128">
      <c r="B128" s="8"/>
      <c r="H128" s="10"/>
    </row>
    <row r="129">
      <c r="B129" s="8"/>
      <c r="H129" s="10"/>
    </row>
    <row r="130">
      <c r="B130" s="8"/>
      <c r="H130" s="10"/>
    </row>
    <row r="131">
      <c r="B131" s="8"/>
      <c r="H131" s="10"/>
    </row>
    <row r="132">
      <c r="B132" s="8"/>
      <c r="H132" s="10"/>
    </row>
    <row r="133">
      <c r="B133" s="8"/>
      <c r="H133" s="10"/>
    </row>
    <row r="134">
      <c r="B134" s="8"/>
      <c r="H134" s="10"/>
    </row>
    <row r="135">
      <c r="B135" s="8"/>
      <c r="H135" s="10"/>
    </row>
    <row r="136">
      <c r="B136" s="8"/>
      <c r="H136" s="10"/>
    </row>
    <row r="137">
      <c r="B137" s="8"/>
      <c r="H137" s="10"/>
    </row>
    <row r="138">
      <c r="B138" s="8"/>
      <c r="H138" s="10"/>
    </row>
    <row r="139">
      <c r="B139" s="8"/>
      <c r="H139" s="10"/>
    </row>
    <row r="140">
      <c r="B140" s="8"/>
      <c r="H140" s="10"/>
    </row>
    <row r="141">
      <c r="B141" s="8"/>
      <c r="H141" s="10"/>
    </row>
    <row r="142">
      <c r="B142" s="8"/>
      <c r="H142" s="10"/>
    </row>
    <row r="143">
      <c r="B143" s="8"/>
      <c r="H143" s="10"/>
    </row>
    <row r="144">
      <c r="B144" s="8"/>
      <c r="H144" s="10"/>
    </row>
    <row r="145">
      <c r="B145" s="8"/>
      <c r="H145" s="10"/>
    </row>
    <row r="146">
      <c r="B146" s="8"/>
      <c r="H146" s="10"/>
    </row>
    <row r="147">
      <c r="B147" s="8"/>
      <c r="H147" s="10"/>
    </row>
    <row r="148">
      <c r="B148" s="8"/>
      <c r="H148" s="10"/>
    </row>
    <row r="149">
      <c r="B149" s="8"/>
      <c r="H149" s="10"/>
    </row>
    <row r="150">
      <c r="B150" s="8"/>
      <c r="H150" s="10"/>
    </row>
    <row r="151">
      <c r="B151" s="8"/>
      <c r="H151" s="10"/>
    </row>
    <row r="152">
      <c r="B152" s="8"/>
      <c r="H152" s="10"/>
    </row>
    <row r="153">
      <c r="B153" s="8"/>
      <c r="H153" s="10"/>
    </row>
    <row r="154">
      <c r="B154" s="8"/>
      <c r="H154" s="10"/>
    </row>
    <row r="155">
      <c r="B155" s="8"/>
      <c r="H155" s="10"/>
    </row>
    <row r="156">
      <c r="B156" s="8"/>
      <c r="H156" s="10"/>
    </row>
    <row r="157">
      <c r="B157" s="8"/>
      <c r="H157" s="10"/>
    </row>
    <row r="158">
      <c r="B158" s="8"/>
      <c r="H158" s="10"/>
    </row>
    <row r="159">
      <c r="B159" s="8"/>
      <c r="H159" s="10"/>
    </row>
    <row r="160">
      <c r="B160" s="8"/>
      <c r="H160" s="10"/>
    </row>
    <row r="161">
      <c r="B161" s="8"/>
      <c r="H161" s="10"/>
    </row>
    <row r="162">
      <c r="B162" s="8"/>
      <c r="H162" s="10"/>
    </row>
    <row r="163">
      <c r="B163" s="8"/>
      <c r="H163" s="10"/>
    </row>
    <row r="164">
      <c r="B164" s="8"/>
      <c r="H164" s="10"/>
    </row>
    <row r="165">
      <c r="B165" s="8"/>
      <c r="H165" s="10"/>
    </row>
    <row r="166">
      <c r="B166" s="8"/>
      <c r="H166" s="10"/>
    </row>
    <row r="167">
      <c r="B167" s="8"/>
      <c r="H167" s="10"/>
    </row>
    <row r="168">
      <c r="B168" s="8"/>
      <c r="H168" s="10"/>
    </row>
    <row r="169">
      <c r="B169" s="8"/>
      <c r="H169" s="10"/>
    </row>
    <row r="170">
      <c r="B170" s="8"/>
      <c r="H170" s="10"/>
    </row>
    <row r="171">
      <c r="B171" s="8"/>
      <c r="H171" s="10"/>
    </row>
    <row r="172">
      <c r="B172" s="8"/>
      <c r="H172" s="10"/>
    </row>
    <row r="173">
      <c r="B173" s="8"/>
      <c r="H173" s="10"/>
    </row>
    <row r="174">
      <c r="B174" s="8"/>
      <c r="H174" s="10"/>
    </row>
    <row r="175">
      <c r="B175" s="8"/>
      <c r="H175" s="10"/>
    </row>
    <row r="176">
      <c r="B176" s="8"/>
      <c r="H176" s="10"/>
    </row>
    <row r="177">
      <c r="B177" s="8"/>
      <c r="H177" s="10"/>
    </row>
    <row r="178">
      <c r="B178" s="8"/>
      <c r="H178" s="10"/>
    </row>
    <row r="179">
      <c r="B179" s="8"/>
      <c r="H179" s="10"/>
    </row>
    <row r="180">
      <c r="B180" s="8"/>
      <c r="H180" s="10"/>
    </row>
    <row r="181">
      <c r="B181" s="8"/>
      <c r="H181" s="10"/>
    </row>
    <row r="182">
      <c r="B182" s="8"/>
      <c r="H182" s="10"/>
    </row>
    <row r="183">
      <c r="B183" s="8"/>
      <c r="H183" s="10"/>
    </row>
    <row r="184">
      <c r="B184" s="8"/>
      <c r="H184" s="10"/>
    </row>
    <row r="185">
      <c r="B185" s="8"/>
      <c r="H185" s="10"/>
    </row>
    <row r="186">
      <c r="B186" s="8"/>
      <c r="H186" s="10"/>
    </row>
    <row r="187">
      <c r="B187" s="8"/>
      <c r="H187" s="10"/>
    </row>
    <row r="188">
      <c r="B188" s="8"/>
      <c r="H188" s="10"/>
    </row>
    <row r="189">
      <c r="B189" s="8"/>
      <c r="H189" s="10"/>
    </row>
    <row r="190">
      <c r="B190" s="8"/>
      <c r="H190" s="10"/>
    </row>
    <row r="191">
      <c r="B191" s="8"/>
      <c r="H191" s="10"/>
    </row>
    <row r="192">
      <c r="B192" s="8"/>
      <c r="H192" s="10"/>
    </row>
    <row r="193">
      <c r="B193" s="8"/>
      <c r="H193" s="10"/>
    </row>
    <row r="194">
      <c r="B194" s="8"/>
      <c r="H194" s="10"/>
    </row>
    <row r="195">
      <c r="B195" s="8"/>
      <c r="H195" s="10"/>
    </row>
    <row r="196">
      <c r="B196" s="8"/>
      <c r="H196" s="10"/>
    </row>
    <row r="197">
      <c r="B197" s="8"/>
      <c r="H197" s="10"/>
    </row>
    <row r="198">
      <c r="B198" s="8"/>
      <c r="H198" s="10"/>
    </row>
    <row r="199">
      <c r="B199" s="8"/>
      <c r="H199" s="10"/>
    </row>
    <row r="200">
      <c r="B200" s="8"/>
      <c r="H200" s="10"/>
    </row>
    <row r="201">
      <c r="B201" s="8"/>
      <c r="H201" s="10"/>
    </row>
    <row r="202">
      <c r="B202" s="8"/>
      <c r="H202" s="10"/>
    </row>
    <row r="203">
      <c r="B203" s="8"/>
      <c r="H203" s="10"/>
    </row>
    <row r="204">
      <c r="B204" s="8"/>
      <c r="H204" s="10"/>
    </row>
    <row r="205">
      <c r="B205" s="8"/>
      <c r="H205" s="10"/>
    </row>
    <row r="206">
      <c r="B206" s="8"/>
      <c r="H206" s="10"/>
    </row>
    <row r="207">
      <c r="B207" s="8"/>
      <c r="H207" s="10"/>
    </row>
    <row r="208">
      <c r="B208" s="8"/>
      <c r="H208" s="10"/>
    </row>
    <row r="209">
      <c r="B209" s="8"/>
      <c r="H209" s="10"/>
    </row>
    <row r="210">
      <c r="B210" s="8"/>
      <c r="H210" s="10"/>
    </row>
    <row r="211">
      <c r="B211" s="8"/>
      <c r="H211" s="10"/>
    </row>
    <row r="212">
      <c r="B212" s="8"/>
      <c r="H212" s="10"/>
    </row>
    <row r="213">
      <c r="B213" s="8"/>
      <c r="H213" s="10"/>
    </row>
    <row r="214">
      <c r="B214" s="8"/>
      <c r="H214" s="10"/>
    </row>
    <row r="215">
      <c r="B215" s="8"/>
      <c r="H215" s="10"/>
    </row>
    <row r="216">
      <c r="B216" s="8"/>
      <c r="H216" s="10"/>
    </row>
    <row r="217">
      <c r="B217" s="8"/>
      <c r="H217" s="10"/>
    </row>
    <row r="218">
      <c r="B218" s="8"/>
      <c r="H218" s="10"/>
    </row>
    <row r="219">
      <c r="B219" s="8"/>
      <c r="H219" s="10"/>
    </row>
    <row r="220">
      <c r="B220" s="8"/>
      <c r="H220" s="10"/>
    </row>
    <row r="221">
      <c r="B221" s="8"/>
      <c r="H221" s="10"/>
    </row>
    <row r="222">
      <c r="B222" s="8"/>
      <c r="H222" s="10"/>
    </row>
    <row r="223">
      <c r="B223" s="8"/>
      <c r="H223" s="10"/>
    </row>
    <row r="224">
      <c r="B224" s="8"/>
      <c r="H224" s="10"/>
    </row>
    <row r="225">
      <c r="B225" s="8"/>
      <c r="H225" s="10"/>
    </row>
    <row r="226">
      <c r="B226" s="8"/>
      <c r="H226" s="10"/>
    </row>
    <row r="227">
      <c r="B227" s="8"/>
      <c r="H227" s="10"/>
    </row>
    <row r="228">
      <c r="B228" s="8"/>
      <c r="H228" s="10"/>
    </row>
    <row r="229">
      <c r="B229" s="8"/>
      <c r="H229" s="10"/>
    </row>
    <row r="230">
      <c r="B230" s="8"/>
      <c r="H230" s="10"/>
    </row>
    <row r="231">
      <c r="B231" s="8"/>
      <c r="H231" s="10"/>
    </row>
    <row r="232">
      <c r="B232" s="8"/>
      <c r="H232" s="10"/>
    </row>
    <row r="233">
      <c r="B233" s="8"/>
      <c r="H233" s="10"/>
    </row>
    <row r="234">
      <c r="B234" s="8"/>
      <c r="H234" s="10"/>
    </row>
    <row r="235">
      <c r="B235" s="8"/>
      <c r="H235" s="10"/>
    </row>
    <row r="236">
      <c r="B236" s="8"/>
      <c r="H236" s="10"/>
    </row>
    <row r="237">
      <c r="B237" s="8"/>
      <c r="H237" s="10"/>
    </row>
    <row r="238">
      <c r="B238" s="8"/>
      <c r="H238" s="10"/>
    </row>
    <row r="239">
      <c r="B239" s="8"/>
      <c r="H239" s="10"/>
    </row>
    <row r="240">
      <c r="B240" s="8"/>
      <c r="H240" s="10"/>
    </row>
    <row r="241">
      <c r="B241" s="8"/>
      <c r="H241" s="10"/>
    </row>
    <row r="242">
      <c r="B242" s="8"/>
      <c r="H242" s="10"/>
    </row>
    <row r="243">
      <c r="B243" s="8"/>
      <c r="H243" s="10"/>
    </row>
    <row r="244">
      <c r="B244" s="8"/>
      <c r="H244" s="10"/>
    </row>
    <row r="245">
      <c r="B245" s="8"/>
      <c r="H245" s="10"/>
    </row>
    <row r="246">
      <c r="B246" s="8"/>
      <c r="H246" s="10"/>
    </row>
    <row r="247">
      <c r="B247" s="8"/>
      <c r="H247" s="10"/>
    </row>
    <row r="248">
      <c r="B248" s="8"/>
      <c r="H248" s="10"/>
    </row>
    <row r="249">
      <c r="B249" s="8"/>
      <c r="H249" s="10"/>
    </row>
    <row r="250">
      <c r="B250" s="8"/>
      <c r="H250" s="10"/>
    </row>
    <row r="251">
      <c r="B251" s="8"/>
      <c r="H251" s="10"/>
    </row>
    <row r="252">
      <c r="B252" s="8"/>
      <c r="H252" s="10"/>
    </row>
    <row r="253">
      <c r="B253" s="8"/>
      <c r="H253" s="10"/>
    </row>
    <row r="254">
      <c r="B254" s="8"/>
      <c r="H254" s="10"/>
    </row>
    <row r="255">
      <c r="B255" s="8"/>
      <c r="H255" s="10"/>
    </row>
    <row r="256">
      <c r="B256" s="8"/>
      <c r="H256" s="10"/>
    </row>
    <row r="257">
      <c r="B257" s="8"/>
      <c r="H257" s="10"/>
    </row>
    <row r="258">
      <c r="B258" s="8"/>
      <c r="H258" s="10"/>
    </row>
    <row r="259">
      <c r="B259" s="8"/>
      <c r="H259" s="10"/>
    </row>
    <row r="260">
      <c r="B260" s="8"/>
      <c r="H260" s="10"/>
    </row>
    <row r="261">
      <c r="B261" s="8"/>
      <c r="H261" s="10"/>
    </row>
    <row r="262">
      <c r="B262" s="8"/>
      <c r="H262" s="10"/>
    </row>
    <row r="263">
      <c r="B263" s="8"/>
      <c r="H263" s="10"/>
    </row>
    <row r="264">
      <c r="B264" s="8"/>
      <c r="H264" s="10"/>
    </row>
    <row r="265">
      <c r="B265" s="8"/>
      <c r="H265" s="10"/>
    </row>
    <row r="266">
      <c r="B266" s="8"/>
      <c r="H266" s="10"/>
    </row>
    <row r="267">
      <c r="B267" s="8"/>
      <c r="H267" s="10"/>
    </row>
    <row r="268">
      <c r="B268" s="8"/>
      <c r="H268" s="10"/>
    </row>
    <row r="269">
      <c r="B269" s="8"/>
      <c r="H269" s="10"/>
    </row>
    <row r="270">
      <c r="B270" s="8"/>
      <c r="H270" s="10"/>
    </row>
    <row r="271">
      <c r="B271" s="8"/>
      <c r="H271" s="10"/>
    </row>
    <row r="272">
      <c r="B272" s="8"/>
      <c r="H272" s="10"/>
    </row>
    <row r="273">
      <c r="B273" s="8"/>
      <c r="H273" s="10"/>
    </row>
    <row r="274">
      <c r="B274" s="8"/>
      <c r="H274" s="10"/>
    </row>
    <row r="275">
      <c r="B275" s="8"/>
      <c r="H275" s="10"/>
    </row>
    <row r="276">
      <c r="B276" s="8"/>
      <c r="H276" s="10"/>
    </row>
    <row r="277">
      <c r="B277" s="8"/>
      <c r="H277" s="10"/>
    </row>
    <row r="278">
      <c r="B278" s="8"/>
      <c r="H278" s="10"/>
    </row>
    <row r="279">
      <c r="B279" s="8"/>
      <c r="H279" s="10"/>
    </row>
    <row r="280">
      <c r="B280" s="8"/>
      <c r="H280" s="10"/>
    </row>
    <row r="281">
      <c r="B281" s="8"/>
      <c r="H281" s="10"/>
    </row>
    <row r="282">
      <c r="B282" s="8"/>
      <c r="H282" s="10"/>
    </row>
    <row r="283">
      <c r="B283" s="8"/>
      <c r="H283" s="10"/>
    </row>
    <row r="284">
      <c r="B284" s="8"/>
      <c r="H284" s="10"/>
    </row>
    <row r="285">
      <c r="B285" s="8"/>
      <c r="H285" s="10"/>
    </row>
    <row r="286">
      <c r="B286" s="8"/>
      <c r="H286" s="10"/>
    </row>
    <row r="287">
      <c r="B287" s="8"/>
      <c r="H287" s="10"/>
    </row>
    <row r="288">
      <c r="B288" s="8"/>
      <c r="H288" s="10"/>
    </row>
    <row r="289">
      <c r="B289" s="8"/>
      <c r="H289" s="10"/>
    </row>
    <row r="290">
      <c r="B290" s="8"/>
      <c r="H290" s="10"/>
    </row>
    <row r="291">
      <c r="B291" s="8"/>
      <c r="H291" s="10"/>
    </row>
    <row r="292">
      <c r="B292" s="8"/>
      <c r="H292" s="10"/>
    </row>
    <row r="293">
      <c r="B293" s="8"/>
      <c r="H293" s="10"/>
    </row>
    <row r="294">
      <c r="B294" s="8"/>
      <c r="H294" s="10"/>
    </row>
    <row r="295">
      <c r="B295" s="8"/>
      <c r="H295" s="10"/>
    </row>
    <row r="296">
      <c r="B296" s="8"/>
      <c r="H296" s="10"/>
    </row>
    <row r="297">
      <c r="B297" s="8"/>
      <c r="H297" s="10"/>
    </row>
    <row r="298">
      <c r="B298" s="8"/>
      <c r="H298" s="10"/>
    </row>
    <row r="299">
      <c r="B299" s="8"/>
      <c r="H299" s="10"/>
    </row>
    <row r="300">
      <c r="B300" s="8"/>
      <c r="H300" s="10"/>
    </row>
    <row r="301">
      <c r="B301" s="8"/>
      <c r="H301" s="10"/>
    </row>
    <row r="302">
      <c r="B302" s="8"/>
      <c r="H302" s="10"/>
    </row>
    <row r="303">
      <c r="B303" s="8"/>
      <c r="H303" s="10"/>
    </row>
    <row r="304">
      <c r="B304" s="8"/>
      <c r="H304" s="10"/>
    </row>
    <row r="305">
      <c r="B305" s="8"/>
      <c r="H305" s="10"/>
    </row>
    <row r="306">
      <c r="B306" s="8"/>
      <c r="H306" s="10"/>
    </row>
    <row r="307">
      <c r="B307" s="8"/>
      <c r="H307" s="10"/>
    </row>
    <row r="308">
      <c r="B308" s="8"/>
      <c r="H308" s="10"/>
    </row>
    <row r="309">
      <c r="B309" s="8"/>
      <c r="H309" s="10"/>
    </row>
    <row r="310">
      <c r="B310" s="8"/>
      <c r="H310" s="10"/>
    </row>
    <row r="311">
      <c r="B311" s="8"/>
      <c r="H311" s="10"/>
    </row>
    <row r="312">
      <c r="B312" s="8"/>
      <c r="H312" s="10"/>
    </row>
    <row r="313">
      <c r="B313" s="8"/>
      <c r="H313" s="10"/>
    </row>
    <row r="314">
      <c r="B314" s="8"/>
      <c r="H314" s="10"/>
    </row>
    <row r="315">
      <c r="B315" s="8"/>
      <c r="H315" s="10"/>
    </row>
    <row r="316">
      <c r="B316" s="8"/>
      <c r="H316" s="10"/>
    </row>
    <row r="317">
      <c r="B317" s="8"/>
      <c r="H317" s="10"/>
    </row>
    <row r="318">
      <c r="B318" s="8"/>
      <c r="H318" s="10"/>
    </row>
    <row r="319">
      <c r="B319" s="8"/>
      <c r="H319" s="10"/>
    </row>
    <row r="320">
      <c r="B320" s="8"/>
      <c r="H320" s="10"/>
    </row>
    <row r="321">
      <c r="B321" s="8"/>
      <c r="H321" s="10"/>
    </row>
    <row r="322">
      <c r="B322" s="8"/>
      <c r="H322" s="10"/>
    </row>
    <row r="323">
      <c r="B323" s="8"/>
      <c r="H323" s="10"/>
    </row>
    <row r="324">
      <c r="B324" s="8"/>
      <c r="H324" s="10"/>
    </row>
    <row r="325">
      <c r="B325" s="8"/>
      <c r="H325" s="10"/>
    </row>
    <row r="326">
      <c r="B326" s="8"/>
      <c r="H326" s="10"/>
    </row>
    <row r="327">
      <c r="B327" s="8"/>
      <c r="H327" s="10"/>
    </row>
    <row r="328">
      <c r="B328" s="8"/>
      <c r="H328" s="10"/>
    </row>
    <row r="329">
      <c r="B329" s="8"/>
      <c r="H329" s="10"/>
    </row>
    <row r="330">
      <c r="B330" s="8"/>
      <c r="H330" s="10"/>
    </row>
    <row r="331">
      <c r="B331" s="8"/>
      <c r="H331" s="10"/>
    </row>
    <row r="332">
      <c r="B332" s="8"/>
      <c r="H332" s="10"/>
    </row>
    <row r="333">
      <c r="B333" s="8"/>
      <c r="H333" s="10"/>
    </row>
    <row r="334">
      <c r="B334" s="8"/>
      <c r="H334" s="10"/>
    </row>
    <row r="335">
      <c r="B335" s="8"/>
      <c r="H335" s="10"/>
    </row>
    <row r="336">
      <c r="B336" s="8"/>
      <c r="H336" s="10"/>
    </row>
    <row r="337">
      <c r="B337" s="8"/>
      <c r="H337" s="10"/>
    </row>
    <row r="338">
      <c r="B338" s="8"/>
      <c r="H338" s="10"/>
    </row>
    <row r="339">
      <c r="B339" s="8"/>
      <c r="H339" s="10"/>
    </row>
    <row r="340">
      <c r="B340" s="8"/>
      <c r="H340" s="10"/>
    </row>
    <row r="341">
      <c r="B341" s="8"/>
      <c r="H341" s="10"/>
    </row>
    <row r="342">
      <c r="B342" s="8"/>
      <c r="H342" s="10"/>
    </row>
    <row r="343">
      <c r="B343" s="8"/>
      <c r="H343" s="10"/>
    </row>
    <row r="344">
      <c r="B344" s="8"/>
      <c r="H344" s="10"/>
    </row>
    <row r="345">
      <c r="B345" s="8"/>
      <c r="H345" s="10"/>
    </row>
    <row r="346">
      <c r="B346" s="8"/>
      <c r="H346" s="10"/>
    </row>
    <row r="347">
      <c r="B347" s="8"/>
      <c r="H347" s="10"/>
    </row>
    <row r="348">
      <c r="B348" s="8"/>
      <c r="H348" s="10"/>
    </row>
    <row r="349">
      <c r="B349" s="8"/>
      <c r="H349" s="10"/>
    </row>
    <row r="350">
      <c r="B350" s="8"/>
      <c r="H350" s="10"/>
    </row>
    <row r="351">
      <c r="B351" s="8"/>
      <c r="H351" s="10"/>
    </row>
    <row r="352">
      <c r="B352" s="8"/>
      <c r="H352" s="10"/>
    </row>
    <row r="353">
      <c r="B353" s="8"/>
      <c r="H353" s="10"/>
    </row>
    <row r="354">
      <c r="B354" s="8"/>
      <c r="H354" s="10"/>
    </row>
    <row r="355">
      <c r="B355" s="8"/>
      <c r="H355" s="10"/>
    </row>
    <row r="356">
      <c r="B356" s="8"/>
      <c r="H356" s="10"/>
    </row>
    <row r="357">
      <c r="B357" s="8"/>
      <c r="H357" s="10"/>
    </row>
    <row r="358">
      <c r="B358" s="8"/>
      <c r="H358" s="10"/>
    </row>
    <row r="359">
      <c r="B359" s="8"/>
      <c r="H359" s="10"/>
    </row>
    <row r="360">
      <c r="B360" s="8"/>
      <c r="H360" s="10"/>
    </row>
    <row r="361">
      <c r="B361" s="8"/>
      <c r="H361" s="10"/>
    </row>
    <row r="362">
      <c r="B362" s="8"/>
      <c r="H362" s="10"/>
    </row>
    <row r="363">
      <c r="B363" s="8"/>
      <c r="H363" s="10"/>
    </row>
    <row r="364">
      <c r="B364" s="8"/>
      <c r="H364" s="10"/>
    </row>
    <row r="365">
      <c r="B365" s="8"/>
      <c r="H365" s="10"/>
    </row>
    <row r="366">
      <c r="B366" s="8"/>
      <c r="H366" s="10"/>
    </row>
    <row r="367">
      <c r="B367" s="8"/>
      <c r="H367" s="10"/>
    </row>
    <row r="368">
      <c r="B368" s="8"/>
      <c r="H368" s="10"/>
    </row>
    <row r="369">
      <c r="B369" s="8"/>
      <c r="H369" s="10"/>
    </row>
    <row r="370">
      <c r="B370" s="8"/>
      <c r="H370" s="10"/>
    </row>
    <row r="371">
      <c r="B371" s="8"/>
      <c r="H371" s="10"/>
    </row>
    <row r="372">
      <c r="B372" s="8"/>
      <c r="H372" s="10"/>
    </row>
    <row r="373">
      <c r="B373" s="8"/>
      <c r="H373" s="10"/>
    </row>
    <row r="374">
      <c r="B374" s="8"/>
      <c r="H374" s="10"/>
    </row>
    <row r="375">
      <c r="B375" s="8"/>
      <c r="H375" s="10"/>
    </row>
    <row r="376">
      <c r="B376" s="8"/>
      <c r="H376" s="10"/>
    </row>
    <row r="377">
      <c r="B377" s="8"/>
      <c r="H377" s="10"/>
    </row>
    <row r="378">
      <c r="B378" s="8"/>
      <c r="H378" s="10"/>
    </row>
    <row r="379">
      <c r="B379" s="8"/>
      <c r="H379" s="10"/>
    </row>
    <row r="380">
      <c r="B380" s="8"/>
      <c r="H380" s="10"/>
    </row>
    <row r="381">
      <c r="B381" s="8"/>
      <c r="H381" s="10"/>
    </row>
    <row r="382">
      <c r="B382" s="8"/>
      <c r="H382" s="10"/>
    </row>
    <row r="383">
      <c r="B383" s="8"/>
      <c r="H383" s="10"/>
    </row>
    <row r="384">
      <c r="B384" s="8"/>
      <c r="H384" s="10"/>
    </row>
    <row r="385">
      <c r="B385" s="8"/>
      <c r="H385" s="10"/>
    </row>
    <row r="386">
      <c r="B386" s="8"/>
      <c r="H386" s="10"/>
    </row>
    <row r="387">
      <c r="B387" s="8"/>
      <c r="H387" s="10"/>
    </row>
    <row r="388">
      <c r="B388" s="8"/>
      <c r="H388" s="10"/>
    </row>
    <row r="389">
      <c r="B389" s="8"/>
      <c r="H389" s="10"/>
    </row>
    <row r="390">
      <c r="B390" s="8"/>
      <c r="H390" s="10"/>
    </row>
    <row r="391">
      <c r="B391" s="8"/>
      <c r="H391" s="10"/>
    </row>
    <row r="392">
      <c r="B392" s="8"/>
      <c r="H392" s="10"/>
    </row>
    <row r="393">
      <c r="B393" s="8"/>
      <c r="H393" s="10"/>
    </row>
    <row r="394">
      <c r="B394" s="8"/>
      <c r="H394" s="10"/>
    </row>
    <row r="395">
      <c r="B395" s="8"/>
      <c r="H395" s="10"/>
    </row>
    <row r="396">
      <c r="B396" s="8"/>
      <c r="H396" s="10"/>
    </row>
    <row r="397">
      <c r="B397" s="8"/>
      <c r="H397" s="10"/>
    </row>
    <row r="398">
      <c r="B398" s="8"/>
      <c r="H398" s="10"/>
    </row>
    <row r="399">
      <c r="B399" s="8"/>
      <c r="H399" s="10"/>
    </row>
    <row r="400">
      <c r="B400" s="8"/>
      <c r="H400" s="10"/>
    </row>
    <row r="401">
      <c r="B401" s="8"/>
      <c r="H401" s="10"/>
    </row>
    <row r="402">
      <c r="B402" s="8"/>
      <c r="H402" s="10"/>
    </row>
    <row r="403">
      <c r="B403" s="8"/>
      <c r="H403" s="10"/>
    </row>
    <row r="404">
      <c r="B404" s="8"/>
      <c r="H404" s="10"/>
    </row>
    <row r="405">
      <c r="B405" s="8"/>
      <c r="H405" s="10"/>
    </row>
    <row r="406">
      <c r="B406" s="8"/>
      <c r="H406" s="10"/>
    </row>
    <row r="407">
      <c r="B407" s="8"/>
      <c r="H407" s="10"/>
    </row>
    <row r="408">
      <c r="B408" s="8"/>
      <c r="H408" s="10"/>
    </row>
    <row r="409">
      <c r="B409" s="8"/>
      <c r="H409" s="10"/>
    </row>
    <row r="410">
      <c r="B410" s="8"/>
      <c r="H410" s="10"/>
    </row>
    <row r="411">
      <c r="B411" s="8"/>
      <c r="H411" s="10"/>
    </row>
    <row r="412">
      <c r="B412" s="8"/>
      <c r="H412" s="10"/>
    </row>
    <row r="413">
      <c r="B413" s="8"/>
      <c r="H413" s="10"/>
    </row>
    <row r="414">
      <c r="B414" s="8"/>
      <c r="H414" s="10"/>
    </row>
    <row r="415">
      <c r="B415" s="8"/>
      <c r="H415" s="10"/>
    </row>
    <row r="416">
      <c r="B416" s="8"/>
      <c r="H416" s="10"/>
    </row>
    <row r="417">
      <c r="B417" s="8"/>
      <c r="H417" s="10"/>
    </row>
    <row r="418">
      <c r="B418" s="8"/>
      <c r="H418" s="10"/>
    </row>
    <row r="419">
      <c r="B419" s="8"/>
      <c r="H419" s="10"/>
    </row>
    <row r="420">
      <c r="B420" s="8"/>
      <c r="H420" s="10"/>
    </row>
    <row r="421">
      <c r="B421" s="8"/>
      <c r="H421" s="10"/>
    </row>
    <row r="422">
      <c r="B422" s="8"/>
      <c r="H422" s="10"/>
    </row>
    <row r="423">
      <c r="B423" s="8"/>
      <c r="H423" s="10"/>
    </row>
    <row r="424">
      <c r="B424" s="8"/>
      <c r="H424" s="10"/>
    </row>
    <row r="425">
      <c r="B425" s="8"/>
      <c r="H425" s="10"/>
    </row>
    <row r="426">
      <c r="B426" s="8"/>
      <c r="H426" s="10"/>
    </row>
    <row r="427">
      <c r="B427" s="8"/>
      <c r="H427" s="10"/>
    </row>
    <row r="428">
      <c r="B428" s="8"/>
      <c r="H428" s="10"/>
    </row>
    <row r="429">
      <c r="B429" s="8"/>
      <c r="H429" s="10"/>
    </row>
    <row r="430">
      <c r="B430" s="8"/>
      <c r="H430" s="10"/>
    </row>
    <row r="431">
      <c r="B431" s="8"/>
      <c r="H431" s="10"/>
    </row>
    <row r="432">
      <c r="B432" s="8"/>
      <c r="H432" s="10"/>
    </row>
    <row r="433">
      <c r="B433" s="8"/>
      <c r="H433" s="10"/>
    </row>
    <row r="434">
      <c r="B434" s="8"/>
      <c r="H434" s="10"/>
    </row>
    <row r="435">
      <c r="B435" s="8"/>
      <c r="H435" s="10"/>
    </row>
    <row r="436">
      <c r="B436" s="8"/>
      <c r="H436" s="10"/>
    </row>
    <row r="437">
      <c r="B437" s="8"/>
      <c r="H437" s="10"/>
    </row>
    <row r="438">
      <c r="B438" s="8"/>
      <c r="H438" s="10"/>
    </row>
    <row r="439">
      <c r="B439" s="8"/>
      <c r="H439" s="10"/>
    </row>
    <row r="440">
      <c r="B440" s="8"/>
      <c r="H440" s="10"/>
    </row>
    <row r="441">
      <c r="B441" s="8"/>
      <c r="H441" s="10"/>
    </row>
    <row r="442">
      <c r="B442" s="8"/>
      <c r="H442" s="10"/>
    </row>
    <row r="443">
      <c r="B443" s="8"/>
      <c r="H443" s="10"/>
    </row>
    <row r="444">
      <c r="B444" s="8"/>
      <c r="H444" s="10"/>
    </row>
    <row r="445">
      <c r="B445" s="8"/>
      <c r="H445" s="10"/>
    </row>
    <row r="446">
      <c r="B446" s="8"/>
      <c r="H446" s="10"/>
    </row>
    <row r="447">
      <c r="B447" s="8"/>
      <c r="H447" s="10"/>
    </row>
    <row r="448">
      <c r="B448" s="8"/>
      <c r="H448" s="10"/>
    </row>
    <row r="449">
      <c r="B449" s="8"/>
      <c r="H449" s="10"/>
    </row>
    <row r="450">
      <c r="B450" s="8"/>
      <c r="H450" s="10"/>
    </row>
    <row r="451">
      <c r="B451" s="8"/>
      <c r="H451" s="10"/>
    </row>
    <row r="452">
      <c r="B452" s="8"/>
      <c r="H452" s="10"/>
    </row>
    <row r="453">
      <c r="B453" s="8"/>
      <c r="H453" s="10"/>
    </row>
    <row r="454">
      <c r="B454" s="8"/>
      <c r="H454" s="10"/>
    </row>
    <row r="455">
      <c r="B455" s="8"/>
      <c r="H455" s="10"/>
    </row>
    <row r="456">
      <c r="B456" s="8"/>
      <c r="H456" s="10"/>
    </row>
    <row r="457">
      <c r="B457" s="8"/>
      <c r="H457" s="10"/>
    </row>
    <row r="458">
      <c r="B458" s="8"/>
      <c r="H458" s="10"/>
    </row>
    <row r="459">
      <c r="B459" s="8"/>
      <c r="H459" s="10"/>
    </row>
    <row r="460">
      <c r="B460" s="8"/>
      <c r="H460" s="10"/>
    </row>
    <row r="461">
      <c r="B461" s="8"/>
      <c r="H461" s="10"/>
    </row>
    <row r="462">
      <c r="B462" s="8"/>
      <c r="H462" s="10"/>
    </row>
    <row r="463">
      <c r="B463" s="8"/>
      <c r="H463" s="10"/>
    </row>
    <row r="464">
      <c r="B464" s="8"/>
      <c r="H464" s="10"/>
    </row>
    <row r="465">
      <c r="B465" s="8"/>
      <c r="H465" s="10"/>
    </row>
    <row r="466">
      <c r="B466" s="8"/>
      <c r="H466" s="10"/>
    </row>
    <row r="467">
      <c r="B467" s="8"/>
      <c r="H467" s="10"/>
    </row>
    <row r="468">
      <c r="B468" s="8"/>
      <c r="H468" s="10"/>
    </row>
    <row r="469">
      <c r="B469" s="8"/>
      <c r="H469" s="10"/>
    </row>
    <row r="470">
      <c r="B470" s="8"/>
      <c r="H470" s="10"/>
    </row>
    <row r="471">
      <c r="B471" s="8"/>
      <c r="H471" s="10"/>
    </row>
    <row r="472">
      <c r="B472" s="8"/>
      <c r="H472" s="10"/>
    </row>
    <row r="473">
      <c r="B473" s="8"/>
      <c r="H473" s="10"/>
    </row>
    <row r="474">
      <c r="B474" s="8"/>
      <c r="H474" s="10"/>
    </row>
    <row r="475">
      <c r="B475" s="8"/>
      <c r="H475" s="10"/>
    </row>
    <row r="476">
      <c r="B476" s="8"/>
      <c r="H476" s="10"/>
    </row>
    <row r="477">
      <c r="B477" s="8"/>
      <c r="H477" s="10"/>
    </row>
    <row r="478">
      <c r="B478" s="8"/>
      <c r="H478" s="10"/>
    </row>
    <row r="479">
      <c r="B479" s="8"/>
      <c r="H479" s="10"/>
    </row>
    <row r="480">
      <c r="B480" s="8"/>
      <c r="H480" s="10"/>
    </row>
    <row r="481">
      <c r="B481" s="8"/>
      <c r="H481" s="10"/>
    </row>
    <row r="482">
      <c r="B482" s="8"/>
      <c r="H482" s="10"/>
    </row>
    <row r="483">
      <c r="B483" s="8"/>
      <c r="H483" s="10"/>
    </row>
    <row r="484">
      <c r="B484" s="8"/>
      <c r="H484" s="10"/>
    </row>
    <row r="485">
      <c r="B485" s="8"/>
      <c r="H485" s="10"/>
    </row>
    <row r="486">
      <c r="B486" s="8"/>
      <c r="H486" s="10"/>
    </row>
    <row r="487">
      <c r="B487" s="8"/>
      <c r="H487" s="10"/>
    </row>
    <row r="488">
      <c r="B488" s="8"/>
      <c r="H488" s="10"/>
    </row>
    <row r="489">
      <c r="B489" s="8"/>
      <c r="H489" s="10"/>
    </row>
    <row r="490">
      <c r="B490" s="8"/>
      <c r="H490" s="10"/>
    </row>
    <row r="491">
      <c r="B491" s="8"/>
      <c r="H491" s="10"/>
    </row>
    <row r="492">
      <c r="B492" s="8"/>
      <c r="H492" s="10"/>
    </row>
    <row r="493">
      <c r="B493" s="8"/>
      <c r="H493" s="10"/>
    </row>
    <row r="494">
      <c r="B494" s="8"/>
      <c r="H494" s="10"/>
    </row>
    <row r="495">
      <c r="B495" s="8"/>
      <c r="H495" s="10"/>
    </row>
    <row r="496">
      <c r="B496" s="8"/>
      <c r="H496" s="10"/>
    </row>
    <row r="497">
      <c r="B497" s="8"/>
      <c r="H497" s="10"/>
    </row>
    <row r="498">
      <c r="B498" s="8"/>
      <c r="H498" s="10"/>
    </row>
    <row r="499">
      <c r="B499" s="8"/>
      <c r="H499" s="10"/>
    </row>
    <row r="500">
      <c r="B500" s="8"/>
      <c r="H500" s="10"/>
    </row>
    <row r="501">
      <c r="B501" s="8"/>
      <c r="H501" s="10"/>
    </row>
    <row r="502">
      <c r="B502" s="8"/>
      <c r="H502" s="10"/>
    </row>
    <row r="503">
      <c r="B503" s="8"/>
      <c r="H503" s="10"/>
    </row>
    <row r="504">
      <c r="B504" s="8"/>
      <c r="H504" s="10"/>
    </row>
    <row r="505">
      <c r="B505" s="8"/>
      <c r="H505" s="10"/>
    </row>
    <row r="506">
      <c r="B506" s="8"/>
      <c r="H506" s="10"/>
    </row>
    <row r="507">
      <c r="B507" s="8"/>
      <c r="H507" s="10"/>
    </row>
    <row r="508">
      <c r="B508" s="8"/>
      <c r="H508" s="10"/>
    </row>
    <row r="509">
      <c r="B509" s="8"/>
      <c r="H509" s="10"/>
    </row>
    <row r="510">
      <c r="B510" s="8"/>
      <c r="H510" s="10"/>
    </row>
    <row r="511">
      <c r="B511" s="8"/>
      <c r="H511" s="10"/>
    </row>
    <row r="512">
      <c r="B512" s="8"/>
      <c r="H512" s="10"/>
    </row>
    <row r="513">
      <c r="B513" s="8"/>
      <c r="H513" s="10"/>
    </row>
    <row r="514">
      <c r="B514" s="8"/>
      <c r="H514" s="10"/>
    </row>
    <row r="515">
      <c r="B515" s="8"/>
      <c r="H515" s="10"/>
    </row>
    <row r="516">
      <c r="B516" s="8"/>
      <c r="H516" s="10"/>
    </row>
    <row r="517">
      <c r="B517" s="8"/>
      <c r="H517" s="10"/>
    </row>
    <row r="518">
      <c r="B518" s="8"/>
      <c r="H518" s="10"/>
    </row>
    <row r="519">
      <c r="B519" s="8"/>
      <c r="H519" s="10"/>
    </row>
    <row r="520">
      <c r="B520" s="8"/>
      <c r="H520" s="10"/>
    </row>
    <row r="521">
      <c r="B521" s="8"/>
      <c r="H521" s="10"/>
    </row>
    <row r="522">
      <c r="B522" s="8"/>
      <c r="H522" s="10"/>
    </row>
    <row r="523">
      <c r="B523" s="8"/>
      <c r="H523" s="10"/>
    </row>
    <row r="524">
      <c r="B524" s="8"/>
      <c r="H524" s="10"/>
    </row>
    <row r="525">
      <c r="B525" s="8"/>
      <c r="H525" s="10"/>
    </row>
    <row r="526">
      <c r="B526" s="8"/>
      <c r="H526" s="10"/>
    </row>
    <row r="527">
      <c r="B527" s="8"/>
      <c r="H527" s="10"/>
    </row>
    <row r="528">
      <c r="B528" s="8"/>
      <c r="H528" s="10"/>
    </row>
    <row r="529">
      <c r="B529" s="8"/>
      <c r="H529" s="10"/>
    </row>
    <row r="530">
      <c r="B530" s="8"/>
      <c r="H530" s="10"/>
    </row>
    <row r="531">
      <c r="B531" s="8"/>
      <c r="H531" s="10"/>
    </row>
    <row r="532">
      <c r="B532" s="8"/>
      <c r="H532" s="10"/>
    </row>
    <row r="533">
      <c r="B533" s="8"/>
      <c r="H533" s="10"/>
    </row>
    <row r="534">
      <c r="B534" s="8"/>
      <c r="H534" s="10"/>
    </row>
    <row r="535">
      <c r="B535" s="8"/>
      <c r="H535" s="10"/>
    </row>
    <row r="536">
      <c r="B536" s="8"/>
      <c r="H536" s="10"/>
    </row>
    <row r="537">
      <c r="B537" s="8"/>
      <c r="H537" s="10"/>
    </row>
    <row r="538">
      <c r="B538" s="8"/>
      <c r="H538" s="10"/>
    </row>
    <row r="539">
      <c r="B539" s="8"/>
      <c r="H539" s="10"/>
    </row>
    <row r="540">
      <c r="B540" s="8"/>
      <c r="H540" s="10"/>
    </row>
    <row r="541">
      <c r="B541" s="8"/>
      <c r="H541" s="10"/>
    </row>
    <row r="542">
      <c r="B542" s="8"/>
      <c r="H542" s="10"/>
    </row>
    <row r="543">
      <c r="B543" s="8"/>
      <c r="H543" s="10"/>
    </row>
    <row r="544">
      <c r="B544" s="8"/>
      <c r="H544" s="10"/>
    </row>
    <row r="545">
      <c r="B545" s="8"/>
      <c r="H545" s="10"/>
    </row>
    <row r="546">
      <c r="B546" s="8"/>
      <c r="H546" s="10"/>
    </row>
    <row r="547">
      <c r="B547" s="8"/>
      <c r="H547" s="10"/>
    </row>
    <row r="548">
      <c r="B548" s="8"/>
      <c r="H548" s="10"/>
    </row>
    <row r="549">
      <c r="B549" s="8"/>
      <c r="H549" s="10"/>
    </row>
    <row r="550">
      <c r="B550" s="8"/>
      <c r="H550" s="10"/>
    </row>
    <row r="551">
      <c r="B551" s="8"/>
      <c r="H551" s="10"/>
    </row>
    <row r="552">
      <c r="B552" s="8"/>
      <c r="H552" s="10"/>
    </row>
    <row r="553">
      <c r="B553" s="8"/>
      <c r="H553" s="10"/>
    </row>
    <row r="554">
      <c r="B554" s="8"/>
      <c r="H554" s="10"/>
    </row>
    <row r="555">
      <c r="B555" s="8"/>
      <c r="H555" s="10"/>
    </row>
    <row r="556">
      <c r="B556" s="8"/>
      <c r="H556" s="10"/>
    </row>
    <row r="557">
      <c r="B557" s="8"/>
      <c r="H557" s="10"/>
    </row>
    <row r="558">
      <c r="B558" s="8"/>
      <c r="H558" s="10"/>
    </row>
    <row r="559">
      <c r="B559" s="8"/>
      <c r="H559" s="10"/>
    </row>
    <row r="560">
      <c r="B560" s="8"/>
      <c r="H560" s="10"/>
    </row>
    <row r="561">
      <c r="B561" s="8"/>
      <c r="H561" s="10"/>
    </row>
    <row r="562">
      <c r="B562" s="8"/>
      <c r="H562" s="10"/>
    </row>
    <row r="563">
      <c r="B563" s="8"/>
      <c r="H563" s="10"/>
    </row>
    <row r="564">
      <c r="B564" s="8"/>
      <c r="H564" s="10"/>
    </row>
    <row r="565">
      <c r="B565" s="8"/>
      <c r="H565" s="10"/>
    </row>
    <row r="566">
      <c r="B566" s="8"/>
      <c r="H566" s="10"/>
    </row>
    <row r="567">
      <c r="B567" s="8"/>
      <c r="H567" s="10"/>
    </row>
    <row r="568">
      <c r="B568" s="8"/>
      <c r="H568" s="10"/>
    </row>
    <row r="569">
      <c r="B569" s="8"/>
      <c r="H569" s="10"/>
    </row>
    <row r="570">
      <c r="B570" s="8"/>
      <c r="H570" s="10"/>
    </row>
    <row r="571">
      <c r="B571" s="8"/>
      <c r="H571" s="10"/>
    </row>
    <row r="572">
      <c r="B572" s="8"/>
      <c r="H572" s="10"/>
    </row>
    <row r="573">
      <c r="B573" s="8"/>
      <c r="H573" s="10"/>
    </row>
    <row r="574">
      <c r="B574" s="8"/>
      <c r="H574" s="10"/>
    </row>
    <row r="575">
      <c r="B575" s="8"/>
      <c r="H575" s="10"/>
    </row>
    <row r="576">
      <c r="B576" s="8"/>
      <c r="H576" s="10"/>
    </row>
    <row r="577">
      <c r="B577" s="8"/>
      <c r="H577" s="10"/>
    </row>
    <row r="578">
      <c r="B578" s="8"/>
      <c r="H578" s="10"/>
    </row>
    <row r="579">
      <c r="B579" s="8"/>
      <c r="H579" s="10"/>
    </row>
    <row r="580">
      <c r="B580" s="8"/>
      <c r="H580" s="10"/>
    </row>
    <row r="581">
      <c r="B581" s="8"/>
      <c r="H581" s="10"/>
    </row>
    <row r="582">
      <c r="B582" s="8"/>
      <c r="H582" s="10"/>
    </row>
    <row r="583">
      <c r="B583" s="8"/>
      <c r="H583" s="10"/>
    </row>
    <row r="584">
      <c r="B584" s="8"/>
      <c r="H584" s="10"/>
    </row>
    <row r="585">
      <c r="B585" s="8"/>
      <c r="H585" s="10"/>
    </row>
    <row r="586">
      <c r="B586" s="8"/>
      <c r="H586" s="10"/>
    </row>
    <row r="587">
      <c r="B587" s="8"/>
      <c r="H587" s="10"/>
    </row>
    <row r="588">
      <c r="B588" s="8"/>
      <c r="H588" s="10"/>
    </row>
    <row r="589">
      <c r="B589" s="8"/>
      <c r="H589" s="10"/>
    </row>
    <row r="590">
      <c r="B590" s="8"/>
      <c r="H590" s="10"/>
    </row>
    <row r="591">
      <c r="B591" s="8"/>
      <c r="H591" s="10"/>
    </row>
    <row r="592">
      <c r="B592" s="8"/>
      <c r="H592" s="10"/>
    </row>
    <row r="593">
      <c r="B593" s="8"/>
      <c r="H593" s="10"/>
    </row>
    <row r="594">
      <c r="B594" s="8"/>
      <c r="H594" s="10"/>
    </row>
    <row r="595">
      <c r="B595" s="8"/>
      <c r="H595" s="10"/>
    </row>
    <row r="596">
      <c r="B596" s="8"/>
      <c r="H596" s="10"/>
    </row>
    <row r="597">
      <c r="B597" s="8"/>
      <c r="H597" s="10"/>
    </row>
    <row r="598">
      <c r="B598" s="8"/>
      <c r="H598" s="10"/>
    </row>
    <row r="599">
      <c r="B599" s="8"/>
      <c r="H599" s="10"/>
    </row>
    <row r="600">
      <c r="B600" s="8"/>
      <c r="H600" s="10"/>
    </row>
    <row r="601">
      <c r="B601" s="8"/>
      <c r="H601" s="10"/>
    </row>
    <row r="602">
      <c r="B602" s="8"/>
      <c r="H602" s="10"/>
    </row>
    <row r="603">
      <c r="B603" s="8"/>
      <c r="H603" s="10"/>
    </row>
    <row r="604">
      <c r="B604" s="8"/>
      <c r="H604" s="10"/>
    </row>
    <row r="605">
      <c r="B605" s="8"/>
      <c r="H605" s="10"/>
    </row>
    <row r="606">
      <c r="B606" s="8"/>
      <c r="H606" s="10"/>
    </row>
    <row r="607">
      <c r="B607" s="8"/>
      <c r="H607" s="10"/>
    </row>
    <row r="608">
      <c r="B608" s="8"/>
      <c r="H608" s="10"/>
    </row>
    <row r="609">
      <c r="B609" s="8"/>
      <c r="H609" s="10"/>
    </row>
    <row r="610">
      <c r="B610" s="8"/>
      <c r="H610" s="10"/>
    </row>
    <row r="611">
      <c r="B611" s="8"/>
      <c r="H611" s="10"/>
    </row>
    <row r="612">
      <c r="B612" s="8"/>
      <c r="H612" s="10"/>
    </row>
    <row r="613">
      <c r="B613" s="8"/>
      <c r="H613" s="10"/>
    </row>
    <row r="614">
      <c r="B614" s="8"/>
      <c r="H614" s="10"/>
    </row>
    <row r="615">
      <c r="B615" s="8"/>
      <c r="H615" s="10"/>
    </row>
    <row r="616">
      <c r="B616" s="8"/>
      <c r="H616" s="10"/>
    </row>
    <row r="617">
      <c r="B617" s="8"/>
      <c r="H617" s="10"/>
    </row>
    <row r="618">
      <c r="B618" s="8"/>
      <c r="H618" s="10"/>
    </row>
    <row r="619">
      <c r="B619" s="8"/>
      <c r="H619" s="10"/>
    </row>
    <row r="620">
      <c r="B620" s="8"/>
      <c r="H620" s="10"/>
    </row>
    <row r="621">
      <c r="B621" s="8"/>
      <c r="H621" s="10"/>
    </row>
    <row r="622">
      <c r="B622" s="8"/>
      <c r="H622" s="10"/>
    </row>
    <row r="623">
      <c r="B623" s="8"/>
      <c r="H623" s="10"/>
    </row>
    <row r="624">
      <c r="B624" s="8"/>
      <c r="H624" s="10"/>
    </row>
    <row r="625">
      <c r="B625" s="8"/>
      <c r="H625" s="10"/>
    </row>
    <row r="626">
      <c r="B626" s="8"/>
      <c r="H626" s="10"/>
    </row>
    <row r="627">
      <c r="B627" s="8"/>
      <c r="H627" s="10"/>
    </row>
    <row r="628">
      <c r="B628" s="8"/>
      <c r="H628" s="10"/>
    </row>
    <row r="629">
      <c r="B629" s="8"/>
      <c r="H629" s="10"/>
    </row>
    <row r="630">
      <c r="B630" s="8"/>
      <c r="H630" s="10"/>
    </row>
    <row r="631">
      <c r="B631" s="8"/>
      <c r="H631" s="10"/>
    </row>
    <row r="632">
      <c r="B632" s="8"/>
      <c r="H632" s="10"/>
    </row>
    <row r="633">
      <c r="B633" s="8"/>
      <c r="H633" s="10"/>
    </row>
    <row r="634">
      <c r="B634" s="8"/>
      <c r="H634" s="10"/>
    </row>
    <row r="635">
      <c r="B635" s="8"/>
      <c r="H635" s="10"/>
    </row>
    <row r="636">
      <c r="B636" s="8"/>
      <c r="H636" s="10"/>
    </row>
    <row r="637">
      <c r="B637" s="8"/>
      <c r="H637" s="10"/>
    </row>
    <row r="638">
      <c r="B638" s="8"/>
      <c r="H638" s="10"/>
    </row>
    <row r="639">
      <c r="B639" s="8"/>
      <c r="H639" s="10"/>
    </row>
    <row r="640">
      <c r="B640" s="8"/>
      <c r="H640" s="10"/>
    </row>
    <row r="641">
      <c r="B641" s="8"/>
      <c r="H641" s="10"/>
    </row>
    <row r="642">
      <c r="B642" s="8"/>
      <c r="H642" s="10"/>
    </row>
    <row r="643">
      <c r="B643" s="8"/>
      <c r="H643" s="10"/>
    </row>
    <row r="644">
      <c r="B644" s="8"/>
      <c r="H644" s="10"/>
    </row>
    <row r="645">
      <c r="B645" s="8"/>
      <c r="H645" s="10"/>
    </row>
    <row r="646">
      <c r="B646" s="8"/>
      <c r="H646" s="10"/>
    </row>
    <row r="647">
      <c r="B647" s="8"/>
      <c r="H647" s="10"/>
    </row>
    <row r="648">
      <c r="B648" s="8"/>
      <c r="H648" s="10"/>
    </row>
    <row r="649">
      <c r="B649" s="8"/>
      <c r="H649" s="10"/>
    </row>
    <row r="650">
      <c r="B650" s="8"/>
      <c r="H650" s="10"/>
    </row>
    <row r="651">
      <c r="B651" s="8"/>
      <c r="H651" s="10"/>
    </row>
    <row r="652">
      <c r="B652" s="8"/>
      <c r="H652" s="10"/>
    </row>
    <row r="653">
      <c r="B653" s="8"/>
      <c r="H653" s="10"/>
    </row>
    <row r="654">
      <c r="B654" s="8"/>
      <c r="H654" s="10"/>
    </row>
    <row r="655">
      <c r="B655" s="8"/>
      <c r="H655" s="10"/>
    </row>
    <row r="656">
      <c r="B656" s="8"/>
      <c r="H656" s="10"/>
    </row>
    <row r="657">
      <c r="B657" s="8"/>
      <c r="H657" s="10"/>
    </row>
    <row r="658">
      <c r="B658" s="8"/>
      <c r="H658" s="10"/>
    </row>
    <row r="659">
      <c r="B659" s="8"/>
      <c r="H659" s="10"/>
    </row>
    <row r="660">
      <c r="B660" s="8"/>
      <c r="H660" s="10"/>
    </row>
    <row r="661">
      <c r="B661" s="8"/>
      <c r="H661" s="10"/>
    </row>
    <row r="662">
      <c r="B662" s="8"/>
      <c r="H662" s="10"/>
    </row>
    <row r="663">
      <c r="B663" s="8"/>
      <c r="H663" s="10"/>
    </row>
    <row r="664">
      <c r="B664" s="8"/>
      <c r="H664" s="10"/>
    </row>
    <row r="665">
      <c r="B665" s="8"/>
      <c r="H665" s="10"/>
    </row>
    <row r="666">
      <c r="B666" s="8"/>
      <c r="H666" s="10"/>
    </row>
    <row r="667">
      <c r="B667" s="8"/>
      <c r="H667" s="10"/>
    </row>
    <row r="668">
      <c r="B668" s="8"/>
      <c r="H668" s="10"/>
    </row>
    <row r="669">
      <c r="B669" s="8"/>
      <c r="H669" s="10"/>
    </row>
    <row r="670">
      <c r="B670" s="8"/>
      <c r="H670" s="10"/>
    </row>
    <row r="671">
      <c r="B671" s="8"/>
      <c r="H671" s="10"/>
    </row>
    <row r="672">
      <c r="B672" s="8"/>
      <c r="H672" s="10"/>
    </row>
    <row r="673">
      <c r="B673" s="8"/>
      <c r="H673" s="10"/>
    </row>
    <row r="674">
      <c r="B674" s="8"/>
      <c r="H674" s="10"/>
    </row>
    <row r="675">
      <c r="B675" s="8"/>
      <c r="H675" s="10"/>
    </row>
    <row r="676">
      <c r="B676" s="8"/>
      <c r="H676" s="10"/>
    </row>
    <row r="677">
      <c r="B677" s="8"/>
      <c r="H677" s="10"/>
    </row>
    <row r="678">
      <c r="B678" s="8"/>
      <c r="H678" s="10"/>
    </row>
    <row r="679">
      <c r="B679" s="8"/>
      <c r="H679" s="10"/>
    </row>
    <row r="680">
      <c r="B680" s="8"/>
      <c r="H680" s="10"/>
    </row>
    <row r="681">
      <c r="B681" s="8"/>
      <c r="H681" s="10"/>
    </row>
    <row r="682">
      <c r="B682" s="8"/>
      <c r="H682" s="10"/>
    </row>
    <row r="683">
      <c r="B683" s="8"/>
      <c r="H683" s="10"/>
    </row>
    <row r="684">
      <c r="B684" s="8"/>
      <c r="H684" s="10"/>
    </row>
    <row r="685">
      <c r="B685" s="8"/>
      <c r="H685" s="10"/>
    </row>
    <row r="686">
      <c r="B686" s="8"/>
      <c r="H686" s="10"/>
    </row>
    <row r="687">
      <c r="B687" s="8"/>
      <c r="H687" s="10"/>
    </row>
    <row r="688">
      <c r="B688" s="8"/>
      <c r="H688" s="10"/>
    </row>
    <row r="689">
      <c r="B689" s="8"/>
      <c r="H689" s="10"/>
    </row>
    <row r="690">
      <c r="B690" s="8"/>
      <c r="H690" s="10"/>
    </row>
    <row r="691">
      <c r="B691" s="8"/>
      <c r="H691" s="10"/>
    </row>
    <row r="692">
      <c r="B692" s="8"/>
      <c r="H692" s="10"/>
    </row>
    <row r="693">
      <c r="B693" s="8"/>
      <c r="H693" s="10"/>
    </row>
    <row r="694">
      <c r="B694" s="8"/>
      <c r="H694" s="10"/>
    </row>
    <row r="695">
      <c r="B695" s="8"/>
      <c r="H695" s="10"/>
    </row>
    <row r="696">
      <c r="B696" s="8"/>
      <c r="H696" s="10"/>
    </row>
    <row r="697">
      <c r="B697" s="8"/>
      <c r="H697" s="10"/>
    </row>
    <row r="698">
      <c r="B698" s="8"/>
      <c r="H698" s="10"/>
    </row>
    <row r="699">
      <c r="B699" s="8"/>
      <c r="H699" s="10"/>
    </row>
    <row r="700">
      <c r="B700" s="8"/>
      <c r="H700" s="10"/>
    </row>
    <row r="701">
      <c r="B701" s="8"/>
      <c r="H701" s="10"/>
    </row>
    <row r="702">
      <c r="B702" s="8"/>
      <c r="H702" s="10"/>
    </row>
    <row r="703">
      <c r="B703" s="8"/>
      <c r="H703" s="10"/>
    </row>
    <row r="704">
      <c r="B704" s="8"/>
      <c r="H704" s="10"/>
    </row>
    <row r="705">
      <c r="B705" s="8"/>
      <c r="H705" s="10"/>
    </row>
    <row r="706">
      <c r="B706" s="8"/>
      <c r="H706" s="10"/>
    </row>
    <row r="707">
      <c r="B707" s="8"/>
      <c r="H707" s="10"/>
    </row>
    <row r="708">
      <c r="B708" s="8"/>
      <c r="H708" s="10"/>
    </row>
    <row r="709">
      <c r="B709" s="8"/>
      <c r="H709" s="10"/>
    </row>
    <row r="710">
      <c r="B710" s="8"/>
      <c r="H710" s="10"/>
    </row>
    <row r="711">
      <c r="B711" s="8"/>
      <c r="H711" s="10"/>
    </row>
    <row r="712">
      <c r="B712" s="8"/>
      <c r="H712" s="10"/>
    </row>
    <row r="713">
      <c r="B713" s="8"/>
      <c r="H713" s="10"/>
    </row>
    <row r="714">
      <c r="B714" s="8"/>
      <c r="H714" s="10"/>
    </row>
    <row r="715">
      <c r="B715" s="8"/>
      <c r="H715" s="10"/>
    </row>
    <row r="716">
      <c r="B716" s="8"/>
      <c r="H716" s="10"/>
    </row>
    <row r="717">
      <c r="B717" s="8"/>
      <c r="H717" s="10"/>
    </row>
    <row r="718">
      <c r="B718" s="8"/>
      <c r="H718" s="10"/>
    </row>
    <row r="719">
      <c r="B719" s="8"/>
      <c r="H719" s="10"/>
    </row>
    <row r="720">
      <c r="B720" s="8"/>
      <c r="H720" s="10"/>
    </row>
    <row r="721">
      <c r="B721" s="8"/>
      <c r="H721" s="10"/>
    </row>
    <row r="722">
      <c r="B722" s="8"/>
      <c r="H722" s="10"/>
    </row>
    <row r="723">
      <c r="B723" s="8"/>
      <c r="H723" s="10"/>
    </row>
    <row r="724">
      <c r="B724" s="8"/>
      <c r="H724" s="10"/>
    </row>
    <row r="725">
      <c r="B725" s="8"/>
      <c r="H725" s="10"/>
    </row>
    <row r="726">
      <c r="B726" s="8"/>
      <c r="H726" s="10"/>
    </row>
    <row r="727">
      <c r="B727" s="8"/>
      <c r="H727" s="10"/>
    </row>
    <row r="728">
      <c r="B728" s="8"/>
      <c r="H728" s="10"/>
    </row>
    <row r="729">
      <c r="B729" s="8"/>
      <c r="H729" s="10"/>
    </row>
    <row r="730">
      <c r="B730" s="8"/>
      <c r="H730" s="10"/>
    </row>
    <row r="731">
      <c r="B731" s="8"/>
      <c r="H731" s="10"/>
    </row>
    <row r="732">
      <c r="B732" s="8"/>
      <c r="H732" s="10"/>
    </row>
    <row r="733">
      <c r="B733" s="8"/>
      <c r="H733" s="10"/>
    </row>
    <row r="734">
      <c r="B734" s="8"/>
      <c r="H734" s="10"/>
    </row>
    <row r="735">
      <c r="B735" s="8"/>
      <c r="H735" s="10"/>
    </row>
    <row r="736">
      <c r="B736" s="8"/>
      <c r="H736" s="10"/>
    </row>
    <row r="737">
      <c r="B737" s="8"/>
      <c r="H737" s="10"/>
    </row>
    <row r="738">
      <c r="B738" s="8"/>
      <c r="H738" s="10"/>
    </row>
    <row r="739">
      <c r="B739" s="8"/>
      <c r="H739" s="10"/>
    </row>
    <row r="740">
      <c r="B740" s="8"/>
      <c r="H740" s="10"/>
    </row>
    <row r="741">
      <c r="B741" s="8"/>
      <c r="H741" s="10"/>
    </row>
    <row r="742">
      <c r="B742" s="8"/>
      <c r="H742" s="10"/>
    </row>
    <row r="743">
      <c r="B743" s="8"/>
      <c r="H743" s="10"/>
    </row>
    <row r="744">
      <c r="B744" s="8"/>
      <c r="H744" s="10"/>
    </row>
    <row r="745">
      <c r="B745" s="8"/>
      <c r="H745" s="10"/>
    </row>
    <row r="746">
      <c r="B746" s="8"/>
      <c r="H746" s="10"/>
    </row>
    <row r="747">
      <c r="B747" s="8"/>
      <c r="H747" s="10"/>
    </row>
    <row r="748">
      <c r="B748" s="8"/>
      <c r="H748" s="10"/>
    </row>
    <row r="749">
      <c r="B749" s="8"/>
      <c r="H749" s="10"/>
    </row>
    <row r="750">
      <c r="B750" s="8"/>
      <c r="H750" s="10"/>
    </row>
    <row r="751">
      <c r="B751" s="8"/>
      <c r="H751" s="10"/>
    </row>
    <row r="752">
      <c r="B752" s="8"/>
      <c r="H752" s="10"/>
    </row>
    <row r="753">
      <c r="B753" s="8"/>
      <c r="H753" s="10"/>
    </row>
    <row r="754">
      <c r="B754" s="8"/>
      <c r="H754" s="10"/>
    </row>
    <row r="755">
      <c r="B755" s="8"/>
      <c r="H755" s="10"/>
    </row>
    <row r="756">
      <c r="B756" s="8"/>
      <c r="H756" s="10"/>
    </row>
    <row r="757">
      <c r="B757" s="8"/>
      <c r="H757" s="10"/>
    </row>
    <row r="758">
      <c r="B758" s="8"/>
      <c r="H758" s="10"/>
    </row>
    <row r="759">
      <c r="B759" s="8"/>
      <c r="H759" s="10"/>
    </row>
    <row r="760">
      <c r="B760" s="8"/>
      <c r="H760" s="10"/>
    </row>
    <row r="761">
      <c r="B761" s="8"/>
      <c r="H761" s="10"/>
    </row>
    <row r="762">
      <c r="B762" s="8"/>
      <c r="H762" s="10"/>
    </row>
    <row r="763">
      <c r="B763" s="8"/>
      <c r="H763" s="10"/>
    </row>
    <row r="764">
      <c r="B764" s="8"/>
      <c r="H764" s="10"/>
    </row>
    <row r="765">
      <c r="B765" s="8"/>
      <c r="H765" s="10"/>
    </row>
    <row r="766">
      <c r="B766" s="8"/>
      <c r="H766" s="10"/>
    </row>
    <row r="767">
      <c r="B767" s="8"/>
      <c r="H767" s="10"/>
    </row>
    <row r="768">
      <c r="B768" s="8"/>
      <c r="H768" s="10"/>
    </row>
    <row r="769">
      <c r="B769" s="8"/>
      <c r="H769" s="10"/>
    </row>
    <row r="770">
      <c r="B770" s="8"/>
      <c r="H770" s="10"/>
    </row>
    <row r="771">
      <c r="B771" s="8"/>
      <c r="H771" s="10"/>
    </row>
    <row r="772">
      <c r="B772" s="8"/>
      <c r="H772" s="10"/>
    </row>
    <row r="773">
      <c r="B773" s="8"/>
      <c r="H773" s="10"/>
    </row>
    <row r="774">
      <c r="B774" s="8"/>
      <c r="H774" s="10"/>
    </row>
    <row r="775">
      <c r="B775" s="8"/>
      <c r="H775" s="10"/>
    </row>
    <row r="776">
      <c r="B776" s="8"/>
      <c r="H776" s="10"/>
    </row>
    <row r="777">
      <c r="B777" s="8"/>
      <c r="H777" s="10"/>
    </row>
    <row r="778">
      <c r="B778" s="8"/>
      <c r="H778" s="10"/>
    </row>
    <row r="779">
      <c r="B779" s="8"/>
      <c r="H779" s="10"/>
    </row>
    <row r="780">
      <c r="B780" s="8"/>
      <c r="H780" s="10"/>
    </row>
    <row r="781">
      <c r="B781" s="8"/>
      <c r="H781" s="10"/>
    </row>
    <row r="782">
      <c r="B782" s="8"/>
      <c r="H782" s="10"/>
    </row>
    <row r="783">
      <c r="B783" s="8"/>
      <c r="H783" s="10"/>
    </row>
    <row r="784">
      <c r="B784" s="8"/>
      <c r="H784" s="10"/>
    </row>
    <row r="785">
      <c r="B785" s="8"/>
      <c r="H785" s="10"/>
    </row>
    <row r="786">
      <c r="B786" s="8"/>
      <c r="H786" s="10"/>
    </row>
    <row r="787">
      <c r="B787" s="8"/>
      <c r="H787" s="10"/>
    </row>
    <row r="788">
      <c r="B788" s="8"/>
      <c r="H788" s="10"/>
    </row>
    <row r="789">
      <c r="B789" s="8"/>
      <c r="H789" s="10"/>
    </row>
    <row r="790">
      <c r="B790" s="8"/>
      <c r="H790" s="10"/>
    </row>
    <row r="791">
      <c r="B791" s="8"/>
      <c r="H791" s="10"/>
    </row>
    <row r="792">
      <c r="B792" s="8"/>
      <c r="H792" s="10"/>
    </row>
    <row r="793">
      <c r="B793" s="8"/>
      <c r="H793" s="10"/>
    </row>
    <row r="794">
      <c r="B794" s="8"/>
      <c r="H794" s="10"/>
    </row>
    <row r="795">
      <c r="B795" s="8"/>
      <c r="H795" s="10"/>
    </row>
    <row r="796">
      <c r="B796" s="8"/>
      <c r="H796" s="10"/>
    </row>
    <row r="797">
      <c r="B797" s="8"/>
      <c r="H797" s="10"/>
    </row>
    <row r="798">
      <c r="B798" s="8"/>
      <c r="H798" s="10"/>
    </row>
    <row r="799">
      <c r="B799" s="8"/>
      <c r="H799" s="10"/>
    </row>
    <row r="800">
      <c r="B800" s="8"/>
      <c r="H800" s="10"/>
    </row>
    <row r="801">
      <c r="B801" s="8"/>
      <c r="H801" s="10"/>
    </row>
    <row r="802">
      <c r="B802" s="8"/>
      <c r="H802" s="10"/>
    </row>
    <row r="803">
      <c r="B803" s="8"/>
      <c r="H803" s="10"/>
    </row>
    <row r="804">
      <c r="B804" s="8"/>
      <c r="H804" s="10"/>
    </row>
    <row r="805">
      <c r="B805" s="8"/>
      <c r="H805" s="10"/>
    </row>
    <row r="806">
      <c r="B806" s="8"/>
      <c r="H806" s="10"/>
    </row>
    <row r="807">
      <c r="B807" s="8"/>
      <c r="H807" s="10"/>
    </row>
    <row r="808">
      <c r="B808" s="8"/>
      <c r="H808" s="10"/>
    </row>
    <row r="809">
      <c r="B809" s="8"/>
      <c r="H809" s="10"/>
    </row>
    <row r="810">
      <c r="B810" s="8"/>
      <c r="H810" s="10"/>
    </row>
    <row r="811">
      <c r="B811" s="8"/>
      <c r="H811" s="10"/>
    </row>
    <row r="812">
      <c r="B812" s="8"/>
      <c r="H812" s="10"/>
    </row>
    <row r="813">
      <c r="B813" s="8"/>
      <c r="H813" s="10"/>
    </row>
    <row r="814">
      <c r="B814" s="8"/>
      <c r="H814" s="10"/>
    </row>
    <row r="815">
      <c r="B815" s="8"/>
      <c r="H815" s="10"/>
    </row>
    <row r="816">
      <c r="B816" s="8"/>
      <c r="H816" s="10"/>
    </row>
    <row r="817">
      <c r="B817" s="8"/>
      <c r="H817" s="10"/>
    </row>
    <row r="818">
      <c r="B818" s="8"/>
      <c r="H818" s="10"/>
    </row>
    <row r="819">
      <c r="B819" s="8"/>
      <c r="H819" s="10"/>
    </row>
    <row r="820">
      <c r="B820" s="8"/>
      <c r="H820" s="10"/>
    </row>
    <row r="821">
      <c r="B821" s="8"/>
      <c r="H821" s="10"/>
    </row>
    <row r="822">
      <c r="B822" s="8"/>
      <c r="H822" s="10"/>
    </row>
    <row r="823">
      <c r="B823" s="8"/>
      <c r="H823" s="10"/>
    </row>
    <row r="824">
      <c r="B824" s="8"/>
      <c r="H824" s="10"/>
    </row>
    <row r="825">
      <c r="B825" s="8"/>
      <c r="H825" s="10"/>
    </row>
    <row r="826">
      <c r="B826" s="8"/>
      <c r="H826" s="10"/>
    </row>
    <row r="827">
      <c r="B827" s="8"/>
      <c r="H827" s="10"/>
    </row>
    <row r="828">
      <c r="B828" s="8"/>
      <c r="H828" s="10"/>
    </row>
    <row r="829">
      <c r="B829" s="8"/>
      <c r="H829" s="10"/>
    </row>
    <row r="830">
      <c r="B830" s="8"/>
      <c r="H830" s="10"/>
    </row>
    <row r="831">
      <c r="B831" s="8"/>
      <c r="H831" s="10"/>
    </row>
    <row r="832">
      <c r="B832" s="8"/>
      <c r="H832" s="10"/>
    </row>
    <row r="833">
      <c r="B833" s="8"/>
      <c r="H833" s="10"/>
    </row>
    <row r="834">
      <c r="B834" s="8"/>
      <c r="H834" s="10"/>
    </row>
    <row r="835">
      <c r="B835" s="8"/>
      <c r="H835" s="10"/>
    </row>
    <row r="836">
      <c r="B836" s="8"/>
      <c r="H836" s="10"/>
    </row>
    <row r="837">
      <c r="B837" s="8"/>
      <c r="H837" s="10"/>
    </row>
    <row r="838">
      <c r="B838" s="8"/>
      <c r="H838" s="10"/>
    </row>
    <row r="839">
      <c r="B839" s="8"/>
      <c r="H839" s="10"/>
    </row>
    <row r="840">
      <c r="B840" s="8"/>
      <c r="H840" s="10"/>
    </row>
    <row r="841">
      <c r="B841" s="8"/>
      <c r="H841" s="10"/>
    </row>
    <row r="842">
      <c r="B842" s="8"/>
      <c r="H842" s="10"/>
    </row>
    <row r="843">
      <c r="B843" s="8"/>
      <c r="H843" s="10"/>
    </row>
    <row r="844">
      <c r="B844" s="8"/>
      <c r="H844" s="10"/>
    </row>
    <row r="845">
      <c r="B845" s="8"/>
      <c r="H845" s="10"/>
    </row>
    <row r="846">
      <c r="B846" s="8"/>
      <c r="H846" s="10"/>
    </row>
    <row r="847">
      <c r="B847" s="8"/>
      <c r="H847" s="10"/>
    </row>
    <row r="848">
      <c r="B848" s="8"/>
      <c r="H848" s="10"/>
    </row>
    <row r="849">
      <c r="B849" s="8"/>
      <c r="H849" s="10"/>
    </row>
    <row r="850">
      <c r="B850" s="8"/>
      <c r="H850" s="10"/>
    </row>
    <row r="851">
      <c r="B851" s="8"/>
      <c r="H851" s="10"/>
    </row>
    <row r="852">
      <c r="B852" s="8"/>
      <c r="H852" s="10"/>
    </row>
    <row r="853">
      <c r="B853" s="8"/>
      <c r="H853" s="10"/>
    </row>
    <row r="854">
      <c r="B854" s="8"/>
      <c r="H854" s="10"/>
    </row>
    <row r="855">
      <c r="B855" s="8"/>
      <c r="H855" s="10"/>
    </row>
    <row r="856">
      <c r="B856" s="8"/>
      <c r="H856" s="10"/>
    </row>
    <row r="857">
      <c r="B857" s="8"/>
      <c r="H857" s="10"/>
    </row>
    <row r="858">
      <c r="B858" s="8"/>
      <c r="H858" s="10"/>
    </row>
    <row r="859">
      <c r="B859" s="8"/>
      <c r="H859" s="10"/>
    </row>
    <row r="860">
      <c r="B860" s="8"/>
      <c r="H860" s="10"/>
    </row>
    <row r="861">
      <c r="B861" s="8"/>
      <c r="H861" s="10"/>
    </row>
    <row r="862">
      <c r="B862" s="8"/>
      <c r="H862" s="10"/>
    </row>
    <row r="863">
      <c r="B863" s="8"/>
      <c r="H863" s="10"/>
    </row>
    <row r="864">
      <c r="B864" s="8"/>
      <c r="H864" s="10"/>
    </row>
    <row r="865">
      <c r="B865" s="8"/>
      <c r="H865" s="10"/>
    </row>
    <row r="866">
      <c r="B866" s="8"/>
      <c r="H866" s="10"/>
    </row>
    <row r="867">
      <c r="B867" s="8"/>
      <c r="H867" s="10"/>
    </row>
    <row r="868">
      <c r="B868" s="8"/>
      <c r="H868" s="10"/>
    </row>
    <row r="869">
      <c r="B869" s="8"/>
      <c r="H869" s="10"/>
    </row>
    <row r="870">
      <c r="B870" s="8"/>
      <c r="H870" s="10"/>
    </row>
    <row r="871">
      <c r="B871" s="8"/>
      <c r="H871" s="10"/>
    </row>
    <row r="872">
      <c r="B872" s="8"/>
      <c r="H872" s="10"/>
    </row>
    <row r="873">
      <c r="B873" s="8"/>
      <c r="H873" s="10"/>
    </row>
    <row r="874">
      <c r="B874" s="8"/>
      <c r="H874" s="10"/>
    </row>
    <row r="875">
      <c r="B875" s="8"/>
      <c r="H875" s="10"/>
    </row>
    <row r="876">
      <c r="B876" s="8"/>
      <c r="H876" s="10"/>
    </row>
    <row r="877">
      <c r="B877" s="8"/>
      <c r="H877" s="10"/>
    </row>
    <row r="878">
      <c r="B878" s="8"/>
      <c r="H878" s="10"/>
    </row>
    <row r="879">
      <c r="B879" s="8"/>
      <c r="H879" s="10"/>
    </row>
    <row r="880">
      <c r="B880" s="8"/>
      <c r="H880" s="10"/>
    </row>
    <row r="881">
      <c r="B881" s="8"/>
      <c r="H881" s="10"/>
    </row>
    <row r="882">
      <c r="B882" s="8"/>
      <c r="H882" s="10"/>
    </row>
    <row r="883">
      <c r="B883" s="8"/>
      <c r="H883" s="10"/>
    </row>
    <row r="884">
      <c r="B884" s="8"/>
      <c r="H884" s="10"/>
    </row>
    <row r="885">
      <c r="B885" s="8"/>
      <c r="H885" s="10"/>
    </row>
    <row r="886">
      <c r="B886" s="8"/>
      <c r="H886" s="10"/>
    </row>
    <row r="887">
      <c r="B887" s="8"/>
      <c r="H887" s="10"/>
    </row>
    <row r="888">
      <c r="B888" s="8"/>
      <c r="H888" s="10"/>
    </row>
    <row r="889">
      <c r="B889" s="8"/>
      <c r="H889" s="10"/>
    </row>
    <row r="890">
      <c r="B890" s="8"/>
      <c r="H890" s="10"/>
    </row>
    <row r="891">
      <c r="B891" s="8"/>
      <c r="H891" s="10"/>
    </row>
    <row r="892">
      <c r="B892" s="8"/>
      <c r="H892" s="10"/>
    </row>
    <row r="893">
      <c r="B893" s="8"/>
      <c r="H893" s="10"/>
    </row>
    <row r="894">
      <c r="B894" s="8"/>
      <c r="H894" s="10"/>
    </row>
    <row r="895">
      <c r="B895" s="8"/>
      <c r="H895" s="10"/>
    </row>
    <row r="896">
      <c r="B896" s="8"/>
      <c r="H896" s="10"/>
    </row>
    <row r="897">
      <c r="B897" s="8"/>
      <c r="H897" s="10"/>
    </row>
    <row r="898">
      <c r="B898" s="8"/>
      <c r="H898" s="10"/>
    </row>
    <row r="899">
      <c r="B899" s="8"/>
      <c r="H899" s="10"/>
    </row>
    <row r="900">
      <c r="B900" s="8"/>
      <c r="H900" s="10"/>
    </row>
    <row r="901">
      <c r="B901" s="8"/>
      <c r="H901" s="10"/>
    </row>
    <row r="902">
      <c r="B902" s="8"/>
      <c r="H902" s="10"/>
    </row>
    <row r="903">
      <c r="B903" s="8"/>
      <c r="H903" s="10"/>
    </row>
    <row r="904">
      <c r="B904" s="8"/>
      <c r="H904" s="10"/>
    </row>
    <row r="905">
      <c r="B905" s="8"/>
      <c r="H905" s="10"/>
    </row>
    <row r="906">
      <c r="B906" s="8"/>
      <c r="H906" s="10"/>
    </row>
    <row r="907">
      <c r="B907" s="8"/>
      <c r="H907" s="10"/>
    </row>
    <row r="908">
      <c r="B908" s="8"/>
      <c r="H908" s="10"/>
    </row>
    <row r="909">
      <c r="B909" s="8"/>
      <c r="H909" s="10"/>
    </row>
    <row r="910">
      <c r="B910" s="8"/>
      <c r="H910" s="10"/>
    </row>
    <row r="911">
      <c r="B911" s="8"/>
      <c r="H911" s="10"/>
    </row>
    <row r="912">
      <c r="B912" s="8"/>
      <c r="H912" s="10"/>
    </row>
    <row r="913">
      <c r="B913" s="8"/>
      <c r="H913" s="10"/>
    </row>
    <row r="914">
      <c r="B914" s="8"/>
      <c r="H914" s="10"/>
    </row>
    <row r="915">
      <c r="B915" s="8"/>
      <c r="H915" s="10"/>
    </row>
    <row r="916">
      <c r="B916" s="8"/>
      <c r="H916" s="10"/>
    </row>
    <row r="917">
      <c r="B917" s="8"/>
      <c r="H917" s="10"/>
    </row>
    <row r="918">
      <c r="B918" s="8"/>
      <c r="H918" s="10"/>
    </row>
    <row r="919">
      <c r="B919" s="8"/>
      <c r="H919" s="10"/>
    </row>
    <row r="920">
      <c r="B920" s="8"/>
      <c r="H920" s="10"/>
    </row>
    <row r="921">
      <c r="B921" s="8"/>
      <c r="H921" s="10"/>
    </row>
    <row r="922">
      <c r="B922" s="8"/>
      <c r="H922" s="10"/>
    </row>
    <row r="923">
      <c r="B923" s="8"/>
      <c r="H923" s="10"/>
    </row>
    <row r="924">
      <c r="B924" s="8"/>
      <c r="H924" s="10"/>
    </row>
    <row r="925">
      <c r="B925" s="8"/>
      <c r="H925" s="10"/>
    </row>
    <row r="926">
      <c r="B926" s="8"/>
      <c r="H926" s="10"/>
    </row>
    <row r="927">
      <c r="B927" s="8"/>
      <c r="H927" s="10"/>
    </row>
    <row r="928">
      <c r="B928" s="8"/>
      <c r="H928" s="10"/>
    </row>
    <row r="929">
      <c r="B929" s="8"/>
      <c r="H929" s="10"/>
    </row>
    <row r="930">
      <c r="B930" s="8"/>
      <c r="H930" s="10"/>
    </row>
    <row r="931">
      <c r="B931" s="8"/>
      <c r="H931" s="10"/>
    </row>
    <row r="932">
      <c r="B932" s="8"/>
      <c r="H932" s="10"/>
    </row>
    <row r="933">
      <c r="B933" s="8"/>
      <c r="H933" s="10"/>
    </row>
    <row r="934">
      <c r="B934" s="8"/>
      <c r="H934" s="10"/>
    </row>
    <row r="935">
      <c r="B935" s="8"/>
      <c r="H935" s="10"/>
    </row>
    <row r="936">
      <c r="B936" s="8"/>
      <c r="H936" s="10"/>
    </row>
    <row r="937">
      <c r="B937" s="8"/>
      <c r="H937" s="10"/>
    </row>
    <row r="938">
      <c r="B938" s="8"/>
      <c r="H938" s="10"/>
    </row>
    <row r="939">
      <c r="B939" s="8"/>
      <c r="H939" s="10"/>
    </row>
    <row r="940">
      <c r="B940" s="8"/>
      <c r="H940" s="10"/>
    </row>
    <row r="941">
      <c r="B941" s="8"/>
      <c r="H941" s="10"/>
    </row>
    <row r="942">
      <c r="B942" s="8"/>
      <c r="H942" s="10"/>
    </row>
    <row r="943">
      <c r="B943" s="8"/>
      <c r="H943" s="10"/>
    </row>
    <row r="944">
      <c r="B944" s="8"/>
      <c r="H944" s="10"/>
    </row>
    <row r="945">
      <c r="B945" s="8"/>
      <c r="H945" s="10"/>
    </row>
    <row r="946">
      <c r="B946" s="8"/>
      <c r="H946" s="10"/>
    </row>
    <row r="947">
      <c r="B947" s="8"/>
      <c r="H947" s="10"/>
    </row>
    <row r="948">
      <c r="B948" s="8"/>
      <c r="H948" s="10"/>
    </row>
    <row r="949">
      <c r="B949" s="8"/>
      <c r="H949" s="10"/>
    </row>
    <row r="950">
      <c r="B950" s="8"/>
      <c r="H950" s="10"/>
    </row>
    <row r="951">
      <c r="B951" s="8"/>
      <c r="H951" s="10"/>
    </row>
    <row r="952">
      <c r="B952" s="8"/>
      <c r="H952" s="10"/>
    </row>
    <row r="953">
      <c r="B953" s="8"/>
      <c r="H953" s="10"/>
    </row>
    <row r="954">
      <c r="B954" s="8"/>
      <c r="H954" s="10"/>
    </row>
    <row r="955">
      <c r="B955" s="8"/>
      <c r="H955" s="10"/>
    </row>
    <row r="956">
      <c r="B956" s="8"/>
      <c r="H956" s="10"/>
    </row>
    <row r="957">
      <c r="B957" s="8"/>
      <c r="H957" s="10"/>
    </row>
    <row r="958">
      <c r="B958" s="8"/>
      <c r="H958" s="10"/>
    </row>
    <row r="959">
      <c r="B959" s="8"/>
      <c r="H959" s="10"/>
    </row>
    <row r="960">
      <c r="B960" s="8"/>
      <c r="H960" s="10"/>
    </row>
    <row r="961">
      <c r="B961" s="8"/>
      <c r="H961" s="10"/>
    </row>
    <row r="962">
      <c r="B962" s="8"/>
      <c r="H962" s="10"/>
    </row>
    <row r="963">
      <c r="B963" s="8"/>
      <c r="H963" s="10"/>
    </row>
    <row r="964">
      <c r="B964" s="8"/>
      <c r="H964" s="10"/>
    </row>
    <row r="965">
      <c r="B965" s="8"/>
      <c r="H965" s="10"/>
    </row>
    <row r="966">
      <c r="B966" s="8"/>
      <c r="H966" s="10"/>
    </row>
    <row r="967">
      <c r="B967" s="8"/>
      <c r="H967" s="10"/>
    </row>
    <row r="968">
      <c r="B968" s="8"/>
      <c r="H968" s="10"/>
    </row>
    <row r="969">
      <c r="B969" s="8"/>
      <c r="H969" s="10"/>
    </row>
    <row r="970">
      <c r="B970" s="8"/>
      <c r="H970" s="10"/>
    </row>
    <row r="971">
      <c r="B971" s="8"/>
      <c r="H971" s="10"/>
    </row>
    <row r="972">
      <c r="B972" s="8"/>
      <c r="H972" s="10"/>
    </row>
    <row r="973">
      <c r="B973" s="8"/>
      <c r="H973" s="10"/>
    </row>
    <row r="974">
      <c r="B974" s="8"/>
      <c r="H974" s="10"/>
    </row>
    <row r="975">
      <c r="B975" s="8"/>
      <c r="H975" s="10"/>
    </row>
    <row r="976">
      <c r="B976" s="8"/>
      <c r="H976" s="10"/>
    </row>
    <row r="977">
      <c r="B977" s="8"/>
      <c r="H977" s="10"/>
    </row>
    <row r="978">
      <c r="B978" s="8"/>
      <c r="H978" s="10"/>
    </row>
    <row r="979">
      <c r="B979" s="8"/>
      <c r="H979" s="10"/>
    </row>
    <row r="980">
      <c r="B980" s="8"/>
      <c r="H980" s="10"/>
    </row>
    <row r="981">
      <c r="B981" s="8"/>
      <c r="H981" s="10"/>
    </row>
    <row r="982">
      <c r="B982" s="8"/>
      <c r="H982" s="10"/>
    </row>
    <row r="983">
      <c r="B983" s="8"/>
      <c r="H983" s="10"/>
    </row>
    <row r="984">
      <c r="B984" s="8"/>
      <c r="H984" s="10"/>
    </row>
    <row r="985">
      <c r="B985" s="8"/>
      <c r="H985" s="10"/>
    </row>
    <row r="986">
      <c r="B986" s="8"/>
      <c r="H986" s="10"/>
    </row>
    <row r="987">
      <c r="B987" s="8"/>
      <c r="H987" s="10"/>
    </row>
    <row r="988">
      <c r="B988" s="8"/>
      <c r="H988" s="10"/>
    </row>
    <row r="989">
      <c r="B989" s="8"/>
      <c r="H989" s="10"/>
    </row>
    <row r="990">
      <c r="B990" s="8"/>
      <c r="H990" s="10"/>
    </row>
    <row r="991">
      <c r="B991" s="8"/>
      <c r="H991" s="10"/>
    </row>
    <row r="992">
      <c r="B992" s="8"/>
      <c r="H992" s="10"/>
    </row>
    <row r="993">
      <c r="B993" s="8"/>
      <c r="H993" s="10"/>
    </row>
    <row r="994">
      <c r="B994" s="8"/>
      <c r="H994" s="10"/>
    </row>
    <row r="995">
      <c r="B995" s="8"/>
      <c r="H995" s="10"/>
    </row>
    <row r="996">
      <c r="B996" s="8"/>
      <c r="H996" s="10"/>
    </row>
    <row r="997">
      <c r="B997" s="8"/>
      <c r="H997" s="10"/>
    </row>
    <row r="998">
      <c r="B998" s="8"/>
      <c r="H998" s="10"/>
    </row>
    <row r="999">
      <c r="B999" s="8"/>
      <c r="H999" s="1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8.57"/>
    <col customWidth="1" min="2" max="2" width="28.14"/>
    <col customWidth="1" min="3" max="3" width="48.86"/>
  </cols>
  <sheetData>
    <row r="1">
      <c r="D1">
        <f>AVERAGE(D4:D3539)</f>
        <v>17.35826087</v>
      </c>
    </row>
    <row r="2">
      <c r="D2">
        <f>Stdev(D4:D4398)</f>
        <v>25.9775378</v>
      </c>
    </row>
    <row r="3">
      <c r="B3" s="2"/>
      <c r="C3" s="9" t="s">
        <v>41</v>
      </c>
      <c r="D3" s="9" t="s">
        <v>42</v>
      </c>
      <c r="E3" s="9" t="s">
        <v>43</v>
      </c>
      <c r="F3" s="9" t="s">
        <v>44</v>
      </c>
      <c r="G3" s="13" t="s">
        <v>45</v>
      </c>
      <c r="H3" s="13" t="s">
        <v>46</v>
      </c>
      <c r="I3" s="13" t="s">
        <v>47</v>
      </c>
    </row>
    <row r="4">
      <c r="A4" s="11"/>
      <c r="B4" s="3" t="str">
        <f t="shared" ref="B4:B1312" si="1">LEFT(C4,18)</f>
        <v>Con_01m_m67_a3_001</v>
      </c>
      <c r="C4" s="9" t="s">
        <v>48</v>
      </c>
      <c r="D4" s="12">
        <v>7.0</v>
      </c>
      <c r="E4" s="12">
        <v>4062.624</v>
      </c>
      <c r="F4" s="12">
        <v>0.342224</v>
      </c>
      <c r="G4" s="14">
        <f>IFERROR(__xludf.DUMMYFUNCTION("FILTER(WholeNMJData!E:E,WholeNMJData!$B:$B=$B4)"),497.8237)</f>
        <v>497.8237</v>
      </c>
      <c r="H4" s="14">
        <f t="shared" ref="H4:H1312" si="2">E4/G4</f>
        <v>8.160768561</v>
      </c>
      <c r="I4" s="14">
        <f>IFERROR(__xludf.DUMMYFUNCTION("FILTER(WholeNMJData!D:D,WholeNMJData!$B:$B=$B4)"),39.43111)</f>
        <v>39.43111</v>
      </c>
    </row>
    <row r="5">
      <c r="A5" s="11"/>
      <c r="B5" s="3" t="str">
        <f t="shared" si="1"/>
        <v>Con_01m_m67_a3_001</v>
      </c>
      <c r="C5" s="9" t="s">
        <v>49</v>
      </c>
      <c r="D5" s="12">
        <v>3.0</v>
      </c>
      <c r="E5" s="12">
        <v>3992.362</v>
      </c>
      <c r="F5" s="12">
        <v>0.407899</v>
      </c>
      <c r="G5" s="14">
        <f>IFERROR(__xludf.DUMMYFUNCTION("FILTER(WholeNMJData!E:E,WholeNMJData!$B:$B=$B5)"),497.8237)</f>
        <v>497.8237</v>
      </c>
      <c r="H5" s="14">
        <f t="shared" si="2"/>
        <v>8.019630243</v>
      </c>
      <c r="I5" s="14">
        <f>IFERROR(__xludf.DUMMYFUNCTION("FILTER(WholeNMJData!D:D,WholeNMJData!$B:$B=$B5)"),39.43111)</f>
        <v>39.43111</v>
      </c>
    </row>
    <row r="6">
      <c r="A6" s="11"/>
      <c r="B6" s="3" t="str">
        <f t="shared" si="1"/>
        <v>Con_01m_m67_a3_001</v>
      </c>
      <c r="C6" s="9" t="s">
        <v>50</v>
      </c>
      <c r="D6" s="12">
        <v>4.0</v>
      </c>
      <c r="E6" s="12">
        <v>3882.12</v>
      </c>
      <c r="F6" s="12">
        <v>0.361497</v>
      </c>
      <c r="G6" s="14">
        <f>IFERROR(__xludf.DUMMYFUNCTION("FILTER(WholeNMJData!E:E,WholeNMJData!$B:$B=$B6)"),497.8237)</f>
        <v>497.8237</v>
      </c>
      <c r="H6" s="14">
        <f t="shared" si="2"/>
        <v>7.798182369</v>
      </c>
      <c r="I6" s="14">
        <f>IFERROR(__xludf.DUMMYFUNCTION("FILTER(WholeNMJData!D:D,WholeNMJData!$B:$B=$B6)"),39.43111)</f>
        <v>39.43111</v>
      </c>
    </row>
    <row r="7">
      <c r="A7" s="11"/>
      <c r="B7" s="3" t="str">
        <f t="shared" si="1"/>
        <v>Con_01m_m67_a3_001</v>
      </c>
      <c r="C7" s="9" t="s">
        <v>51</v>
      </c>
      <c r="D7" s="12">
        <v>5.0</v>
      </c>
      <c r="E7" s="12">
        <v>4214.94</v>
      </c>
      <c r="F7" s="12">
        <v>0.732152</v>
      </c>
      <c r="G7" s="14">
        <f>IFERROR(__xludf.DUMMYFUNCTION("FILTER(WholeNMJData!E:E,WholeNMJData!$B:$B=$B7)"),497.8237)</f>
        <v>497.8237</v>
      </c>
      <c r="H7" s="14">
        <f t="shared" si="2"/>
        <v>8.466732299</v>
      </c>
      <c r="I7" s="14">
        <f>IFERROR(__xludf.DUMMYFUNCTION("FILTER(WholeNMJData!D:D,WholeNMJData!$B:$B=$B7)"),39.43111)</f>
        <v>39.43111</v>
      </c>
    </row>
    <row r="8">
      <c r="A8" s="11"/>
      <c r="B8" s="3" t="str">
        <f t="shared" si="1"/>
        <v>Con_01m_m67_a3_001</v>
      </c>
      <c r="C8" s="9" t="s">
        <v>52</v>
      </c>
      <c r="D8" s="12">
        <v>19.0</v>
      </c>
      <c r="E8" s="12">
        <v>5226.719</v>
      </c>
      <c r="F8" s="12">
        <v>0.502305</v>
      </c>
      <c r="G8" s="14">
        <f>IFERROR(__xludf.DUMMYFUNCTION("FILTER(WholeNMJData!E:E,WholeNMJData!$B:$B=$B8)"),497.8237)</f>
        <v>497.8237</v>
      </c>
      <c r="H8" s="14">
        <f t="shared" si="2"/>
        <v>10.49913654</v>
      </c>
      <c r="I8" s="14">
        <f>IFERROR(__xludf.DUMMYFUNCTION("FILTER(WholeNMJData!D:D,WholeNMJData!$B:$B=$B8)"),39.43111)</f>
        <v>39.43111</v>
      </c>
    </row>
    <row r="9">
      <c r="A9" s="11"/>
      <c r="B9" s="3" t="str">
        <f t="shared" si="1"/>
        <v>Con_01m_m67_a3_001</v>
      </c>
      <c r="C9" s="9" t="s">
        <v>53</v>
      </c>
      <c r="D9" s="12">
        <v>15.0</v>
      </c>
      <c r="E9" s="12">
        <v>5818.614</v>
      </c>
      <c r="F9" s="12">
        <v>0.406434</v>
      </c>
      <c r="G9" s="14">
        <f>IFERROR(__xludf.DUMMYFUNCTION("FILTER(WholeNMJData!E:E,WholeNMJData!$B:$B=$B9)"),497.8237)</f>
        <v>497.8237</v>
      </c>
      <c r="H9" s="14">
        <f t="shared" si="2"/>
        <v>11.68810163</v>
      </c>
      <c r="I9" s="14">
        <f>IFERROR(__xludf.DUMMYFUNCTION("FILTER(WholeNMJData!D:D,WholeNMJData!$B:$B=$B9)"),39.43111)</f>
        <v>39.43111</v>
      </c>
    </row>
    <row r="10">
      <c r="A10" s="11"/>
      <c r="B10" s="3" t="str">
        <f t="shared" si="1"/>
        <v>Con_01m_m67_a3_001</v>
      </c>
      <c r="C10" s="9" t="s">
        <v>54</v>
      </c>
      <c r="D10" s="12">
        <v>30.0</v>
      </c>
      <c r="E10" s="12">
        <v>4771.487</v>
      </c>
      <c r="F10" s="12">
        <v>0.632692</v>
      </c>
      <c r="G10" s="14">
        <f>IFERROR(__xludf.DUMMYFUNCTION("FILTER(WholeNMJData!E:E,WholeNMJData!$B:$B=$B10)"),497.8237)</f>
        <v>497.8237</v>
      </c>
      <c r="H10" s="14">
        <f t="shared" si="2"/>
        <v>9.584692332</v>
      </c>
      <c r="I10" s="14">
        <f>IFERROR(__xludf.DUMMYFUNCTION("FILTER(WholeNMJData!D:D,WholeNMJData!$B:$B=$B10)"),39.43111)</f>
        <v>39.43111</v>
      </c>
    </row>
    <row r="11">
      <c r="A11" s="11"/>
      <c r="B11" s="3" t="str">
        <f t="shared" si="1"/>
        <v>Con_01m_m67_a3_001</v>
      </c>
      <c r="C11" s="9" t="s">
        <v>55</v>
      </c>
      <c r="D11" s="12">
        <v>7.0</v>
      </c>
      <c r="E11" s="12">
        <v>5169.563</v>
      </c>
      <c r="F11" s="12">
        <v>0.42543</v>
      </c>
      <c r="G11" s="14">
        <f>IFERROR(__xludf.DUMMYFUNCTION("FILTER(WholeNMJData!E:E,WholeNMJData!$B:$B=$B11)"),497.8237)</f>
        <v>497.8237</v>
      </c>
      <c r="H11" s="14">
        <f t="shared" si="2"/>
        <v>10.38432481</v>
      </c>
      <c r="I11" s="14">
        <f>IFERROR(__xludf.DUMMYFUNCTION("FILTER(WholeNMJData!D:D,WholeNMJData!$B:$B=$B11)"),39.43111)</f>
        <v>39.43111</v>
      </c>
    </row>
    <row r="12">
      <c r="A12" s="11"/>
      <c r="B12" s="3" t="str">
        <f t="shared" si="1"/>
        <v>Con_01m_m67_a3_001</v>
      </c>
      <c r="C12" s="9" t="s">
        <v>56</v>
      </c>
      <c r="D12" s="12">
        <v>6.0</v>
      </c>
      <c r="E12" s="12">
        <v>4032.685</v>
      </c>
      <c r="F12" s="12">
        <v>0.20369</v>
      </c>
      <c r="G12" s="14">
        <f>IFERROR(__xludf.DUMMYFUNCTION("FILTER(WholeNMJData!E:E,WholeNMJData!$B:$B=$B12)"),497.8237)</f>
        <v>497.8237</v>
      </c>
      <c r="H12" s="14">
        <f t="shared" si="2"/>
        <v>8.100628797</v>
      </c>
      <c r="I12" s="14">
        <f>IFERROR(__xludf.DUMMYFUNCTION("FILTER(WholeNMJData!D:D,WholeNMJData!$B:$B=$B12)"),39.43111)</f>
        <v>39.43111</v>
      </c>
    </row>
    <row r="13">
      <c r="A13" s="11"/>
      <c r="B13" s="3" t="str">
        <f t="shared" si="1"/>
        <v>Con_01m_m67_a3_001</v>
      </c>
      <c r="C13" s="9" t="s">
        <v>57</v>
      </c>
      <c r="D13" s="12">
        <v>45.0</v>
      </c>
      <c r="E13" s="12">
        <v>5437.68</v>
      </c>
      <c r="F13" s="12">
        <v>0.701333</v>
      </c>
      <c r="G13" s="14">
        <f>IFERROR(__xludf.DUMMYFUNCTION("FILTER(WholeNMJData!E:E,WholeNMJData!$B:$B=$B13)"),497.8237)</f>
        <v>497.8237</v>
      </c>
      <c r="H13" s="14">
        <f t="shared" si="2"/>
        <v>10.92290303</v>
      </c>
      <c r="I13" s="14">
        <f>IFERROR(__xludf.DUMMYFUNCTION("FILTER(WholeNMJData!D:D,WholeNMJData!$B:$B=$B13)"),39.43111)</f>
        <v>39.43111</v>
      </c>
    </row>
    <row r="14">
      <c r="A14" s="11"/>
      <c r="B14" s="3" t="str">
        <f t="shared" si="1"/>
        <v>Con_01m_m67_a3_001</v>
      </c>
      <c r="C14" s="9" t="s">
        <v>58</v>
      </c>
      <c r="D14" s="12">
        <v>8.0</v>
      </c>
      <c r="E14" s="12">
        <v>4918.215</v>
      </c>
      <c r="F14" s="12">
        <v>0.249419</v>
      </c>
      <c r="G14" s="14">
        <f>IFERROR(__xludf.DUMMYFUNCTION("FILTER(WholeNMJData!E:E,WholeNMJData!$B:$B=$B14)"),497.8237)</f>
        <v>497.8237</v>
      </c>
      <c r="H14" s="14">
        <f t="shared" si="2"/>
        <v>9.879431212</v>
      </c>
      <c r="I14" s="14">
        <f>IFERROR(__xludf.DUMMYFUNCTION("FILTER(WholeNMJData!D:D,WholeNMJData!$B:$B=$B14)"),39.43111)</f>
        <v>39.43111</v>
      </c>
    </row>
    <row r="15">
      <c r="A15" s="11"/>
      <c r="B15" s="3" t="str">
        <f t="shared" si="1"/>
        <v>Con_01m_m67_a3_001</v>
      </c>
      <c r="C15" s="9" t="s">
        <v>59</v>
      </c>
      <c r="D15" s="12">
        <v>23.0</v>
      </c>
      <c r="E15" s="12">
        <v>4870.471</v>
      </c>
      <c r="F15" s="12">
        <v>1.099561</v>
      </c>
      <c r="G15" s="14">
        <f>IFERROR(__xludf.DUMMYFUNCTION("FILTER(WholeNMJData!E:E,WholeNMJData!$B:$B=$B15)"),497.8237)</f>
        <v>497.8237</v>
      </c>
      <c r="H15" s="14">
        <f t="shared" si="2"/>
        <v>9.783525774</v>
      </c>
      <c r="I15" s="14">
        <f>IFERROR(__xludf.DUMMYFUNCTION("FILTER(WholeNMJData!D:D,WholeNMJData!$B:$B=$B15)"),39.43111)</f>
        <v>39.43111</v>
      </c>
    </row>
    <row r="16">
      <c r="A16" s="11"/>
      <c r="B16" s="3" t="str">
        <f t="shared" si="1"/>
        <v>Con_01m_m67_a3_001</v>
      </c>
      <c r="C16" s="9" t="s">
        <v>60</v>
      </c>
      <c r="D16" s="12">
        <v>5.0</v>
      </c>
      <c r="E16" s="12">
        <v>3242.28</v>
      </c>
      <c r="F16" s="12">
        <v>0.245071</v>
      </c>
      <c r="G16" s="14">
        <f>IFERROR(__xludf.DUMMYFUNCTION("FILTER(WholeNMJData!E:E,WholeNMJData!$B:$B=$B16)"),497.8237)</f>
        <v>497.8237</v>
      </c>
      <c r="H16" s="14">
        <f t="shared" si="2"/>
        <v>6.512908084</v>
      </c>
      <c r="I16" s="14">
        <f>IFERROR(__xludf.DUMMYFUNCTION("FILTER(WholeNMJData!D:D,WholeNMJData!$B:$B=$B16)"),39.43111)</f>
        <v>39.43111</v>
      </c>
    </row>
    <row r="17">
      <c r="A17" s="11"/>
      <c r="B17" s="3" t="str">
        <f t="shared" si="1"/>
        <v>Con_01m_m67_a3_001</v>
      </c>
      <c r="C17" s="9" t="s">
        <v>61</v>
      </c>
      <c r="D17" s="12">
        <v>20.0</v>
      </c>
      <c r="E17" s="12">
        <v>4581.686</v>
      </c>
      <c r="F17" s="12">
        <v>0.810862</v>
      </c>
      <c r="G17" s="14">
        <f>IFERROR(__xludf.DUMMYFUNCTION("FILTER(WholeNMJData!E:E,WholeNMJData!$B:$B=$B17)"),497.8237)</f>
        <v>497.8237</v>
      </c>
      <c r="H17" s="14">
        <f t="shared" si="2"/>
        <v>9.203430853</v>
      </c>
      <c r="I17" s="14">
        <f>IFERROR(__xludf.DUMMYFUNCTION("FILTER(WholeNMJData!D:D,WholeNMJData!$B:$B=$B17)"),39.43111)</f>
        <v>39.43111</v>
      </c>
    </row>
    <row r="18">
      <c r="A18" s="11"/>
      <c r="B18" s="3" t="str">
        <f t="shared" si="1"/>
        <v>Con_01m_m67_a3_001</v>
      </c>
      <c r="C18" s="9" t="s">
        <v>62</v>
      </c>
      <c r="D18" s="12">
        <v>4.0</v>
      </c>
      <c r="E18" s="12">
        <v>4025.114</v>
      </c>
      <c r="F18" s="12">
        <v>0.23744</v>
      </c>
      <c r="G18" s="14">
        <f>IFERROR(__xludf.DUMMYFUNCTION("FILTER(WholeNMJData!E:E,WholeNMJData!$B:$B=$B18)"),497.8237)</f>
        <v>497.8237</v>
      </c>
      <c r="H18" s="14">
        <f t="shared" si="2"/>
        <v>8.085420602</v>
      </c>
      <c r="I18" s="14">
        <f>IFERROR(__xludf.DUMMYFUNCTION("FILTER(WholeNMJData!D:D,WholeNMJData!$B:$B=$B18)"),39.43111)</f>
        <v>39.43111</v>
      </c>
    </row>
    <row r="19">
      <c r="A19" s="11"/>
      <c r="B19" s="3" t="str">
        <f t="shared" si="1"/>
        <v>Con_01m_m67_a3_001</v>
      </c>
      <c r="C19" s="9" t="s">
        <v>63</v>
      </c>
      <c r="D19" s="12">
        <v>14.0</v>
      </c>
      <c r="E19" s="12">
        <v>4472.671</v>
      </c>
      <c r="F19" s="12">
        <v>0.610702</v>
      </c>
      <c r="G19" s="14">
        <f>IFERROR(__xludf.DUMMYFUNCTION("FILTER(WholeNMJData!E:E,WholeNMJData!$B:$B=$B19)"),497.8237)</f>
        <v>497.8237</v>
      </c>
      <c r="H19" s="14">
        <f t="shared" si="2"/>
        <v>8.984447707</v>
      </c>
      <c r="I19" s="14">
        <f>IFERROR(__xludf.DUMMYFUNCTION("FILTER(WholeNMJData!D:D,WholeNMJData!$B:$B=$B19)"),39.43111)</f>
        <v>39.43111</v>
      </c>
    </row>
    <row r="20">
      <c r="A20" s="11"/>
      <c r="B20" s="3" t="str">
        <f t="shared" si="1"/>
        <v>Con_01m_m67_a3_001</v>
      </c>
      <c r="C20" s="9" t="s">
        <v>64</v>
      </c>
      <c r="D20" s="12">
        <v>17.0</v>
      </c>
      <c r="E20" s="12">
        <v>4173.727</v>
      </c>
      <c r="F20" s="12">
        <v>0.569339</v>
      </c>
      <c r="G20" s="14">
        <f>IFERROR(__xludf.DUMMYFUNCTION("FILTER(WholeNMJData!E:E,WholeNMJData!$B:$B=$B20)"),497.8237)</f>
        <v>497.8237</v>
      </c>
      <c r="H20" s="14">
        <f t="shared" si="2"/>
        <v>8.383945963</v>
      </c>
      <c r="I20" s="14">
        <f>IFERROR(__xludf.DUMMYFUNCTION("FILTER(WholeNMJData!D:D,WholeNMJData!$B:$B=$B20)"),39.43111)</f>
        <v>39.43111</v>
      </c>
    </row>
    <row r="21">
      <c r="A21" s="11"/>
      <c r="B21" s="3" t="str">
        <f t="shared" si="1"/>
        <v>Con_01m_m67_a3_001</v>
      </c>
      <c r="C21" s="9" t="s">
        <v>65</v>
      </c>
      <c r="D21" s="12">
        <v>43.0</v>
      </c>
      <c r="E21" s="12">
        <v>5004.873</v>
      </c>
      <c r="F21" s="12">
        <v>0.600081</v>
      </c>
      <c r="G21" s="14">
        <f>IFERROR(__xludf.DUMMYFUNCTION("FILTER(WholeNMJData!E:E,WholeNMJData!$B:$B=$B21)"),497.8237)</f>
        <v>497.8237</v>
      </c>
      <c r="H21" s="14">
        <f t="shared" si="2"/>
        <v>10.05350489</v>
      </c>
      <c r="I21" s="14">
        <f>IFERROR(__xludf.DUMMYFUNCTION("FILTER(WholeNMJData!D:D,WholeNMJData!$B:$B=$B21)"),39.43111)</f>
        <v>39.43111</v>
      </c>
    </row>
    <row r="22">
      <c r="A22" s="11"/>
      <c r="B22" s="3" t="str">
        <f t="shared" si="1"/>
        <v>Con_01m_m67_a3_001</v>
      </c>
      <c r="C22" s="9" t="s">
        <v>66</v>
      </c>
      <c r="D22" s="12">
        <v>10.0</v>
      </c>
      <c r="E22" s="12">
        <v>4988.35</v>
      </c>
      <c r="F22" s="12">
        <v>0.373731</v>
      </c>
      <c r="G22" s="14">
        <f>IFERROR(__xludf.DUMMYFUNCTION("FILTER(WholeNMJData!E:E,WholeNMJData!$B:$B=$B22)"),497.8237)</f>
        <v>497.8237</v>
      </c>
      <c r="H22" s="14">
        <f t="shared" si="2"/>
        <v>10.02031442</v>
      </c>
      <c r="I22" s="14">
        <f>IFERROR(__xludf.DUMMYFUNCTION("FILTER(WholeNMJData!D:D,WholeNMJData!$B:$B=$B22)"),39.43111)</f>
        <v>39.43111</v>
      </c>
    </row>
    <row r="23">
      <c r="A23" s="11"/>
      <c r="B23" s="3" t="str">
        <f t="shared" si="1"/>
        <v>Con_01m_m67_a3_001</v>
      </c>
      <c r="C23" s="9" t="s">
        <v>67</v>
      </c>
      <c r="D23" s="12">
        <v>54.0</v>
      </c>
      <c r="E23" s="12">
        <v>6496.494</v>
      </c>
      <c r="F23" s="12">
        <v>0.881857</v>
      </c>
      <c r="G23" s="14">
        <f>IFERROR(__xludf.DUMMYFUNCTION("FILTER(WholeNMJData!E:E,WholeNMJData!$B:$B=$B23)"),497.8237)</f>
        <v>497.8237</v>
      </c>
      <c r="H23" s="14">
        <f t="shared" si="2"/>
        <v>13.04978851</v>
      </c>
      <c r="I23" s="14">
        <f>IFERROR(__xludf.DUMMYFUNCTION("FILTER(WholeNMJData!D:D,WholeNMJData!$B:$B=$B23)"),39.43111)</f>
        <v>39.43111</v>
      </c>
    </row>
    <row r="24">
      <c r="A24" s="11"/>
      <c r="B24" s="3" t="str">
        <f t="shared" si="1"/>
        <v>Con_01m_m67_a3_001</v>
      </c>
      <c r="C24" s="9" t="s">
        <v>68</v>
      </c>
      <c r="D24" s="12">
        <v>7.0</v>
      </c>
      <c r="E24" s="12">
        <v>4159.318</v>
      </c>
      <c r="F24" s="12">
        <v>0.20201</v>
      </c>
      <c r="G24" s="14">
        <f>IFERROR(__xludf.DUMMYFUNCTION("FILTER(WholeNMJData!E:E,WholeNMJData!$B:$B=$B24)"),497.8237)</f>
        <v>497.8237</v>
      </c>
      <c r="H24" s="14">
        <f t="shared" si="2"/>
        <v>8.355001982</v>
      </c>
      <c r="I24" s="14">
        <f>IFERROR(__xludf.DUMMYFUNCTION("FILTER(WholeNMJData!D:D,WholeNMJData!$B:$B=$B24)"),39.43111)</f>
        <v>39.43111</v>
      </c>
    </row>
    <row r="25">
      <c r="A25" s="11"/>
      <c r="B25" s="3" t="str">
        <f t="shared" si="1"/>
        <v>Con_01m_m67_a3_001</v>
      </c>
      <c r="C25" s="9" t="s">
        <v>69</v>
      </c>
      <c r="D25" s="12">
        <v>9.0</v>
      </c>
      <c r="E25" s="12">
        <v>4278.058</v>
      </c>
      <c r="F25" s="12">
        <v>0.438338</v>
      </c>
      <c r="G25" s="14">
        <f>IFERROR(__xludf.DUMMYFUNCTION("FILTER(WholeNMJData!E:E,WholeNMJData!$B:$B=$B25)"),497.8237)</f>
        <v>497.8237</v>
      </c>
      <c r="H25" s="14">
        <f t="shared" si="2"/>
        <v>8.593520156</v>
      </c>
      <c r="I25" s="14">
        <f>IFERROR(__xludf.DUMMYFUNCTION("FILTER(WholeNMJData!D:D,WholeNMJData!$B:$B=$B25)"),39.43111)</f>
        <v>39.43111</v>
      </c>
    </row>
    <row r="26">
      <c r="A26" s="11"/>
      <c r="B26" s="3" t="str">
        <f t="shared" si="1"/>
        <v>Con_01m_m67_a3_001</v>
      </c>
      <c r="C26" s="9" t="s">
        <v>70</v>
      </c>
      <c r="D26" s="12">
        <v>210.0</v>
      </c>
      <c r="E26" s="12">
        <v>8128.527</v>
      </c>
      <c r="F26" s="12">
        <v>0.896206</v>
      </c>
      <c r="G26" s="14">
        <f>IFERROR(__xludf.DUMMYFUNCTION("FILTER(WholeNMJData!E:E,WholeNMJData!$B:$B=$B26)"),497.8237)</f>
        <v>497.8237</v>
      </c>
      <c r="H26" s="14">
        <f t="shared" si="2"/>
        <v>16.32812379</v>
      </c>
      <c r="I26" s="14">
        <f>IFERROR(__xludf.DUMMYFUNCTION("FILTER(WholeNMJData!D:D,WholeNMJData!$B:$B=$B26)"),39.43111)</f>
        <v>39.43111</v>
      </c>
    </row>
    <row r="27">
      <c r="A27" s="11"/>
      <c r="B27" s="3" t="str">
        <f t="shared" si="1"/>
        <v>Con_01m_m67_a3_001</v>
      </c>
      <c r="C27" s="9" t="s">
        <v>71</v>
      </c>
      <c r="D27" s="12">
        <v>11.0</v>
      </c>
      <c r="E27" s="12">
        <v>4212.125</v>
      </c>
      <c r="F27" s="12">
        <v>0.452928</v>
      </c>
      <c r="G27" s="14">
        <f>IFERROR(__xludf.DUMMYFUNCTION("FILTER(WholeNMJData!E:E,WholeNMJData!$B:$B=$B27)"),497.8237)</f>
        <v>497.8237</v>
      </c>
      <c r="H27" s="14">
        <f t="shared" si="2"/>
        <v>8.461077687</v>
      </c>
      <c r="I27" s="14">
        <f>IFERROR(__xludf.DUMMYFUNCTION("FILTER(WholeNMJData!D:D,WholeNMJData!$B:$B=$B27)"),39.43111)</f>
        <v>39.43111</v>
      </c>
    </row>
    <row r="28">
      <c r="A28" s="11"/>
      <c r="B28" s="3" t="str">
        <f t="shared" si="1"/>
        <v>Con_01m_m67_a3_001</v>
      </c>
      <c r="C28" s="9" t="s">
        <v>72</v>
      </c>
      <c r="D28" s="12">
        <v>3.0</v>
      </c>
      <c r="E28" s="12">
        <v>3890.965</v>
      </c>
      <c r="F28" s="12">
        <v>0.13052</v>
      </c>
      <c r="G28" s="14">
        <f>IFERROR(__xludf.DUMMYFUNCTION("FILTER(WholeNMJData!E:E,WholeNMJData!$B:$B=$B28)"),497.8237)</f>
        <v>497.8237</v>
      </c>
      <c r="H28" s="14">
        <f t="shared" si="2"/>
        <v>7.815949703</v>
      </c>
      <c r="I28" s="14">
        <f>IFERROR(__xludf.DUMMYFUNCTION("FILTER(WholeNMJData!D:D,WholeNMJData!$B:$B=$B28)"),39.43111)</f>
        <v>39.43111</v>
      </c>
    </row>
    <row r="29">
      <c r="A29" s="11"/>
      <c r="B29" s="3" t="str">
        <f t="shared" si="1"/>
        <v>Con_01m_m67_a3_001</v>
      </c>
      <c r="C29" s="9" t="s">
        <v>73</v>
      </c>
      <c r="D29" s="12">
        <v>42.0</v>
      </c>
      <c r="E29" s="12">
        <v>4514.814</v>
      </c>
      <c r="F29" s="12">
        <v>0.806762</v>
      </c>
      <c r="G29" s="14">
        <f>IFERROR(__xludf.DUMMYFUNCTION("FILTER(WholeNMJData!E:E,WholeNMJData!$B:$B=$B29)"),497.8237)</f>
        <v>497.8237</v>
      </c>
      <c r="H29" s="14">
        <f t="shared" si="2"/>
        <v>9.069102174</v>
      </c>
      <c r="I29" s="14">
        <f>IFERROR(__xludf.DUMMYFUNCTION("FILTER(WholeNMJData!D:D,WholeNMJData!$B:$B=$B29)"),39.43111)</f>
        <v>39.43111</v>
      </c>
    </row>
    <row r="30">
      <c r="A30" s="11"/>
      <c r="B30" s="3" t="str">
        <f t="shared" si="1"/>
        <v>Con_01m_m67_a3_001</v>
      </c>
      <c r="C30" s="9" t="s">
        <v>74</v>
      </c>
      <c r="D30" s="12">
        <v>4.0</v>
      </c>
      <c r="E30" s="12">
        <v>4031.91</v>
      </c>
      <c r="F30" s="12">
        <v>0.210941</v>
      </c>
      <c r="G30" s="14">
        <f>IFERROR(__xludf.DUMMYFUNCTION("FILTER(WholeNMJData!E:E,WholeNMJData!$B:$B=$B30)"),497.8237)</f>
        <v>497.8237</v>
      </c>
      <c r="H30" s="14">
        <f t="shared" si="2"/>
        <v>8.099072021</v>
      </c>
      <c r="I30" s="14">
        <f>IFERROR(__xludf.DUMMYFUNCTION("FILTER(WholeNMJData!D:D,WholeNMJData!$B:$B=$B30)"),39.43111)</f>
        <v>39.43111</v>
      </c>
    </row>
    <row r="31">
      <c r="A31" s="11"/>
      <c r="B31" s="3" t="str">
        <f t="shared" si="1"/>
        <v>Con_01m_m67_a3_001</v>
      </c>
      <c r="C31" s="9" t="s">
        <v>75</v>
      </c>
      <c r="D31" s="12">
        <v>3.0</v>
      </c>
      <c r="E31" s="12">
        <v>3850.167</v>
      </c>
      <c r="F31" s="12">
        <v>0.174217</v>
      </c>
      <c r="G31" s="14">
        <f>IFERROR(__xludf.DUMMYFUNCTION("FILTER(WholeNMJData!E:E,WholeNMJData!$B:$B=$B31)"),497.8237)</f>
        <v>497.8237</v>
      </c>
      <c r="H31" s="14">
        <f t="shared" si="2"/>
        <v>7.733996995</v>
      </c>
      <c r="I31" s="14">
        <f>IFERROR(__xludf.DUMMYFUNCTION("FILTER(WholeNMJData!D:D,WholeNMJData!$B:$B=$B31)"),39.43111)</f>
        <v>39.43111</v>
      </c>
    </row>
    <row r="32">
      <c r="A32" s="11"/>
      <c r="B32" s="3" t="str">
        <f t="shared" si="1"/>
        <v>Con_01m_m67_a3_001</v>
      </c>
      <c r="C32" s="9" t="s">
        <v>76</v>
      </c>
      <c r="D32" s="12">
        <v>6.0</v>
      </c>
      <c r="E32" s="12">
        <v>4475.114</v>
      </c>
      <c r="F32" s="12">
        <v>0.462537</v>
      </c>
      <c r="G32" s="14">
        <f>IFERROR(__xludf.DUMMYFUNCTION("FILTER(WholeNMJData!E:E,WholeNMJData!$B:$B=$B32)"),497.8237)</f>
        <v>497.8237</v>
      </c>
      <c r="H32" s="14">
        <f t="shared" si="2"/>
        <v>8.989355067</v>
      </c>
      <c r="I32" s="14">
        <f>IFERROR(__xludf.DUMMYFUNCTION("FILTER(WholeNMJData!D:D,WholeNMJData!$B:$B=$B32)"),39.43111)</f>
        <v>39.43111</v>
      </c>
    </row>
    <row r="33">
      <c r="A33" s="11"/>
      <c r="B33" s="3" t="str">
        <f t="shared" si="1"/>
        <v>Con_01m_m67_a3_001</v>
      </c>
      <c r="C33" s="9" t="s">
        <v>77</v>
      </c>
      <c r="D33" s="12">
        <v>41.0</v>
      </c>
      <c r="E33" s="12">
        <v>4754.75</v>
      </c>
      <c r="F33" s="12">
        <v>0.912443</v>
      </c>
      <c r="G33" s="14">
        <f>IFERROR(__xludf.DUMMYFUNCTION("FILTER(WholeNMJData!E:E,WholeNMJData!$B:$B=$B33)"),497.8237)</f>
        <v>497.8237</v>
      </c>
      <c r="H33" s="14">
        <f t="shared" si="2"/>
        <v>9.551071996</v>
      </c>
      <c r="I33" s="14">
        <f>IFERROR(__xludf.DUMMYFUNCTION("FILTER(WholeNMJData!D:D,WholeNMJData!$B:$B=$B33)"),39.43111)</f>
        <v>39.43111</v>
      </c>
    </row>
    <row r="34">
      <c r="A34" s="11"/>
      <c r="B34" s="3" t="str">
        <f t="shared" si="1"/>
        <v>Con_01m_m67_a3_001</v>
      </c>
      <c r="C34" s="9" t="s">
        <v>78</v>
      </c>
      <c r="D34" s="12">
        <v>60.0</v>
      </c>
      <c r="E34" s="12">
        <v>6783.955</v>
      </c>
      <c r="F34" s="12">
        <v>0.723555</v>
      </c>
      <c r="G34" s="14">
        <f>IFERROR(__xludf.DUMMYFUNCTION("FILTER(WholeNMJData!E:E,WholeNMJData!$B:$B=$B34)"),497.8237)</f>
        <v>497.8237</v>
      </c>
      <c r="H34" s="14">
        <f t="shared" si="2"/>
        <v>13.62722385</v>
      </c>
      <c r="I34" s="14">
        <f>IFERROR(__xludf.DUMMYFUNCTION("FILTER(WholeNMJData!D:D,WholeNMJData!$B:$B=$B34)"),39.43111)</f>
        <v>39.43111</v>
      </c>
    </row>
    <row r="35">
      <c r="A35" s="11"/>
      <c r="B35" s="3" t="str">
        <f t="shared" si="1"/>
        <v>Con_01m_m67_a3_001</v>
      </c>
      <c r="C35" s="9" t="s">
        <v>79</v>
      </c>
      <c r="D35" s="12">
        <v>11.0</v>
      </c>
      <c r="E35" s="12">
        <v>4703.282</v>
      </c>
      <c r="F35" s="12">
        <v>0.649504</v>
      </c>
      <c r="G35" s="14">
        <f>IFERROR(__xludf.DUMMYFUNCTION("FILTER(WholeNMJData!E:E,WholeNMJData!$B:$B=$B35)"),497.8237)</f>
        <v>497.8237</v>
      </c>
      <c r="H35" s="14">
        <f t="shared" si="2"/>
        <v>9.447685998</v>
      </c>
      <c r="I35" s="14">
        <f>IFERROR(__xludf.DUMMYFUNCTION("FILTER(WholeNMJData!D:D,WholeNMJData!$B:$B=$B35)"),39.43111)</f>
        <v>39.43111</v>
      </c>
    </row>
    <row r="36">
      <c r="A36" s="11"/>
      <c r="B36" s="3" t="str">
        <f t="shared" si="1"/>
        <v>Con_01m_m67_a3_001</v>
      </c>
      <c r="C36" s="9" t="s">
        <v>80</v>
      </c>
      <c r="D36" s="12">
        <v>8.0</v>
      </c>
      <c r="E36" s="12">
        <v>4313.001</v>
      </c>
      <c r="F36" s="12">
        <v>0.680304</v>
      </c>
      <c r="G36" s="14">
        <f>IFERROR(__xludf.DUMMYFUNCTION("FILTER(WholeNMJData!E:E,WholeNMJData!$B:$B=$B36)"),497.8237)</f>
        <v>497.8237</v>
      </c>
      <c r="H36" s="14">
        <f t="shared" si="2"/>
        <v>8.663711671</v>
      </c>
      <c r="I36" s="14">
        <f>IFERROR(__xludf.DUMMYFUNCTION("FILTER(WholeNMJData!D:D,WholeNMJData!$B:$B=$B36)"),39.43111)</f>
        <v>39.43111</v>
      </c>
    </row>
    <row r="37">
      <c r="A37" s="11"/>
      <c r="B37" s="3" t="str">
        <f t="shared" si="1"/>
        <v>Con_01m_m67_a3_001</v>
      </c>
      <c r="C37" s="9" t="s">
        <v>81</v>
      </c>
      <c r="D37" s="12">
        <v>5.0</v>
      </c>
      <c r="E37" s="12">
        <v>3614.164</v>
      </c>
      <c r="F37" s="12">
        <v>0.426141</v>
      </c>
      <c r="G37" s="14">
        <f>IFERROR(__xludf.DUMMYFUNCTION("FILTER(WholeNMJData!E:E,WholeNMJData!$B:$B=$B37)"),497.8237)</f>
        <v>497.8237</v>
      </c>
      <c r="H37" s="14">
        <f t="shared" si="2"/>
        <v>7.259927561</v>
      </c>
      <c r="I37" s="14">
        <f>IFERROR(__xludf.DUMMYFUNCTION("FILTER(WholeNMJData!D:D,WholeNMJData!$B:$B=$B37)"),39.43111)</f>
        <v>39.43111</v>
      </c>
    </row>
    <row r="38">
      <c r="A38" s="11"/>
      <c r="B38" s="3" t="str">
        <f t="shared" si="1"/>
        <v>Con_01m_m67_a3_001</v>
      </c>
      <c r="C38" s="9" t="s">
        <v>82</v>
      </c>
      <c r="D38" s="12">
        <v>34.0</v>
      </c>
      <c r="E38" s="12">
        <v>6043.011</v>
      </c>
      <c r="F38" s="12">
        <v>0.723124</v>
      </c>
      <c r="G38" s="14">
        <f>IFERROR(__xludf.DUMMYFUNCTION("FILTER(WholeNMJData!E:E,WholeNMJData!$B:$B=$B38)"),497.8237)</f>
        <v>497.8237</v>
      </c>
      <c r="H38" s="14">
        <f t="shared" si="2"/>
        <v>12.13885759</v>
      </c>
      <c r="I38" s="14">
        <f>IFERROR(__xludf.DUMMYFUNCTION("FILTER(WholeNMJData!D:D,WholeNMJData!$B:$B=$B38)"),39.43111)</f>
        <v>39.43111</v>
      </c>
    </row>
    <row r="39">
      <c r="A39" s="11"/>
      <c r="B39" s="3" t="str">
        <f t="shared" si="1"/>
        <v>Con_01m_m67_a3_001</v>
      </c>
      <c r="C39" s="9" t="s">
        <v>83</v>
      </c>
      <c r="D39" s="12">
        <v>11.0</v>
      </c>
      <c r="E39" s="12">
        <v>4332.4</v>
      </c>
      <c r="F39" s="12">
        <v>0.386901</v>
      </c>
      <c r="G39" s="14">
        <f>IFERROR(__xludf.DUMMYFUNCTION("FILTER(WholeNMJData!E:E,WholeNMJData!$B:$B=$B39)"),497.8237)</f>
        <v>497.8237</v>
      </c>
      <c r="H39" s="14">
        <f t="shared" si="2"/>
        <v>8.702679282</v>
      </c>
      <c r="I39" s="14">
        <f>IFERROR(__xludf.DUMMYFUNCTION("FILTER(WholeNMJData!D:D,WholeNMJData!$B:$B=$B39)"),39.43111)</f>
        <v>39.43111</v>
      </c>
    </row>
    <row r="40">
      <c r="A40" s="11"/>
      <c r="B40" s="3" t="str">
        <f t="shared" si="1"/>
        <v>Con_01m_m67_a3_001</v>
      </c>
      <c r="C40" s="9" t="s">
        <v>84</v>
      </c>
      <c r="D40" s="12">
        <v>3.0</v>
      </c>
      <c r="E40" s="12">
        <v>3768.845</v>
      </c>
      <c r="F40" s="12">
        <v>0.118424</v>
      </c>
      <c r="G40" s="14">
        <f>IFERROR(__xludf.DUMMYFUNCTION("FILTER(WholeNMJData!E:E,WholeNMJData!$B:$B=$B40)"),497.8237)</f>
        <v>497.8237</v>
      </c>
      <c r="H40" s="14">
        <f t="shared" si="2"/>
        <v>7.570641976</v>
      </c>
      <c r="I40" s="14">
        <f>IFERROR(__xludf.DUMMYFUNCTION("FILTER(WholeNMJData!D:D,WholeNMJData!$B:$B=$B40)"),39.43111)</f>
        <v>39.43111</v>
      </c>
    </row>
    <row r="41">
      <c r="A41" s="11"/>
      <c r="B41" s="3" t="str">
        <f t="shared" si="1"/>
        <v>Con_01m_m67_a3_001</v>
      </c>
      <c r="C41" s="9" t="s">
        <v>85</v>
      </c>
      <c r="D41" s="12">
        <v>3.0</v>
      </c>
      <c r="E41" s="12">
        <v>4305.355</v>
      </c>
      <c r="F41" s="12">
        <v>0.456151</v>
      </c>
      <c r="G41" s="14">
        <f>IFERROR(__xludf.DUMMYFUNCTION("FILTER(WholeNMJData!E:E,WholeNMJData!$B:$B=$B41)"),497.8237)</f>
        <v>497.8237</v>
      </c>
      <c r="H41" s="14">
        <f t="shared" si="2"/>
        <v>8.64835282</v>
      </c>
      <c r="I41" s="14">
        <f>IFERROR(__xludf.DUMMYFUNCTION("FILTER(WholeNMJData!D:D,WholeNMJData!$B:$B=$B41)"),39.43111)</f>
        <v>39.43111</v>
      </c>
    </row>
    <row r="42">
      <c r="A42" s="11"/>
      <c r="B42" s="3" t="str">
        <f t="shared" si="1"/>
        <v>Con_01m_m67_a3_001</v>
      </c>
      <c r="C42" s="9" t="s">
        <v>86</v>
      </c>
      <c r="D42" s="12">
        <v>7.0</v>
      </c>
      <c r="E42" s="12">
        <v>4124.562</v>
      </c>
      <c r="F42" s="12">
        <v>0.558181</v>
      </c>
      <c r="G42" s="14">
        <f>IFERROR(__xludf.DUMMYFUNCTION("FILTER(WholeNMJData!E:E,WholeNMJData!$B:$B=$B42)"),497.8237)</f>
        <v>497.8237</v>
      </c>
      <c r="H42" s="14">
        <f t="shared" si="2"/>
        <v>8.285186101</v>
      </c>
      <c r="I42" s="14">
        <f>IFERROR(__xludf.DUMMYFUNCTION("FILTER(WholeNMJData!D:D,WholeNMJData!$B:$B=$B42)"),39.43111)</f>
        <v>39.43111</v>
      </c>
    </row>
    <row r="43">
      <c r="A43" s="11"/>
      <c r="B43" s="3" t="str">
        <f t="shared" si="1"/>
        <v>Con_01m_m67_a3_001</v>
      </c>
      <c r="C43" s="9" t="s">
        <v>87</v>
      </c>
      <c r="D43" s="12">
        <v>46.0</v>
      </c>
      <c r="E43" s="12">
        <v>7527.707</v>
      </c>
      <c r="F43" s="12">
        <v>0.602377</v>
      </c>
      <c r="G43" s="14">
        <f>IFERROR(__xludf.DUMMYFUNCTION("FILTER(WholeNMJData!E:E,WholeNMJData!$B:$B=$B43)"),497.8237)</f>
        <v>497.8237</v>
      </c>
      <c r="H43" s="14">
        <f t="shared" si="2"/>
        <v>15.12123067</v>
      </c>
      <c r="I43" s="14">
        <f>IFERROR(__xludf.DUMMYFUNCTION("FILTER(WholeNMJData!D:D,WholeNMJData!$B:$B=$B43)"),39.43111)</f>
        <v>39.43111</v>
      </c>
    </row>
    <row r="44">
      <c r="A44" s="11"/>
      <c r="B44" s="3" t="str">
        <f t="shared" si="1"/>
        <v>Con_01m_m67_a3_001</v>
      </c>
      <c r="C44" s="9" t="s">
        <v>88</v>
      </c>
      <c r="D44" s="12">
        <v>26.0</v>
      </c>
      <c r="E44" s="12">
        <v>5025.071</v>
      </c>
      <c r="F44" s="12">
        <v>0.441121</v>
      </c>
      <c r="G44" s="14">
        <f>IFERROR(__xludf.DUMMYFUNCTION("FILTER(WholeNMJData!E:E,WholeNMJData!$B:$B=$B44)"),497.8237)</f>
        <v>497.8237</v>
      </c>
      <c r="H44" s="14">
        <f t="shared" si="2"/>
        <v>10.09407748</v>
      </c>
      <c r="I44" s="14">
        <f>IFERROR(__xludf.DUMMYFUNCTION("FILTER(WholeNMJData!D:D,WholeNMJData!$B:$B=$B44)"),39.43111)</f>
        <v>39.43111</v>
      </c>
    </row>
    <row r="45">
      <c r="A45" s="11"/>
      <c r="B45" s="3" t="str">
        <f t="shared" si="1"/>
        <v>Con_01m_m67_a3_001</v>
      </c>
      <c r="C45" s="9" t="s">
        <v>89</v>
      </c>
      <c r="D45" s="12">
        <v>54.0</v>
      </c>
      <c r="E45" s="12">
        <v>6388.263</v>
      </c>
      <c r="F45" s="12">
        <v>0.938006</v>
      </c>
      <c r="G45" s="14">
        <f>IFERROR(__xludf.DUMMYFUNCTION("FILTER(WholeNMJData!E:E,WholeNMJData!$B:$B=$B45)"),497.8237)</f>
        <v>497.8237</v>
      </c>
      <c r="H45" s="14">
        <f t="shared" si="2"/>
        <v>12.83238022</v>
      </c>
      <c r="I45" s="14">
        <f>IFERROR(__xludf.DUMMYFUNCTION("FILTER(WholeNMJData!D:D,WholeNMJData!$B:$B=$B45)"),39.43111)</f>
        <v>39.43111</v>
      </c>
    </row>
    <row r="46">
      <c r="A46" s="11"/>
      <c r="B46" s="3" t="str">
        <f t="shared" si="1"/>
        <v>Con_01m_m67_a3_001</v>
      </c>
      <c r="C46" s="9" t="s">
        <v>90</v>
      </c>
      <c r="D46" s="12">
        <v>7.0</v>
      </c>
      <c r="E46" s="12">
        <v>4651.751</v>
      </c>
      <c r="F46" s="12">
        <v>0.560473</v>
      </c>
      <c r="G46" s="14">
        <f>IFERROR(__xludf.DUMMYFUNCTION("FILTER(WholeNMJData!E:E,WholeNMJData!$B:$B=$B46)"),497.8237)</f>
        <v>497.8237</v>
      </c>
      <c r="H46" s="14">
        <f t="shared" si="2"/>
        <v>9.344173449</v>
      </c>
      <c r="I46" s="14">
        <f>IFERROR(__xludf.DUMMYFUNCTION("FILTER(WholeNMJData!D:D,WholeNMJData!$B:$B=$B46)"),39.43111)</f>
        <v>39.43111</v>
      </c>
    </row>
    <row r="47">
      <c r="A47" s="11"/>
      <c r="B47" s="3" t="str">
        <f t="shared" si="1"/>
        <v>Con_01m_m67_a3_001</v>
      </c>
      <c r="C47" s="9" t="s">
        <v>91</v>
      </c>
      <c r="D47" s="12">
        <v>8.0</v>
      </c>
      <c r="E47" s="12">
        <v>4014.219</v>
      </c>
      <c r="F47" s="12">
        <v>0.348594</v>
      </c>
      <c r="G47" s="14">
        <f>IFERROR(__xludf.DUMMYFUNCTION("FILTER(WholeNMJData!E:E,WholeNMJData!$B:$B=$B47)"),497.8237)</f>
        <v>497.8237</v>
      </c>
      <c r="H47" s="14">
        <f t="shared" si="2"/>
        <v>8.063535344</v>
      </c>
      <c r="I47" s="14">
        <f>IFERROR(__xludf.DUMMYFUNCTION("FILTER(WholeNMJData!D:D,WholeNMJData!$B:$B=$B47)"),39.43111)</f>
        <v>39.43111</v>
      </c>
    </row>
    <row r="48">
      <c r="A48" s="11"/>
      <c r="B48" s="3" t="str">
        <f t="shared" si="1"/>
        <v>Con_01m_m67_a3_001</v>
      </c>
      <c r="C48" s="9" t="s">
        <v>92</v>
      </c>
      <c r="D48" s="12">
        <v>4.0</v>
      </c>
      <c r="E48" s="12">
        <v>3837.242</v>
      </c>
      <c r="F48" s="12">
        <v>0.48884</v>
      </c>
      <c r="G48" s="14">
        <f>IFERROR(__xludf.DUMMYFUNCTION("FILTER(WholeNMJData!E:E,WholeNMJData!$B:$B=$B48)"),497.8237)</f>
        <v>497.8237</v>
      </c>
      <c r="H48" s="14">
        <f t="shared" si="2"/>
        <v>7.708033989</v>
      </c>
      <c r="I48" s="14">
        <f>IFERROR(__xludf.DUMMYFUNCTION("FILTER(WholeNMJData!D:D,WholeNMJData!$B:$B=$B48)"),39.43111)</f>
        <v>39.43111</v>
      </c>
    </row>
    <row r="49">
      <c r="A49" s="11"/>
      <c r="B49" s="3" t="str">
        <f t="shared" si="1"/>
        <v>Con_01m_m67_a3_001</v>
      </c>
      <c r="C49" s="9" t="s">
        <v>93</v>
      </c>
      <c r="D49" s="12">
        <v>57.0</v>
      </c>
      <c r="E49" s="12">
        <v>6536.537</v>
      </c>
      <c r="F49" s="12">
        <v>0.633503</v>
      </c>
      <c r="G49" s="14">
        <f>IFERROR(__xludf.DUMMYFUNCTION("FILTER(WholeNMJData!E:E,WholeNMJData!$B:$B=$B49)"),497.8237)</f>
        <v>497.8237</v>
      </c>
      <c r="H49" s="14">
        <f t="shared" si="2"/>
        <v>13.13022462</v>
      </c>
      <c r="I49" s="14">
        <f>IFERROR(__xludf.DUMMYFUNCTION("FILTER(WholeNMJData!D:D,WholeNMJData!$B:$B=$B49)"),39.43111)</f>
        <v>39.43111</v>
      </c>
    </row>
    <row r="50">
      <c r="A50" s="11"/>
      <c r="B50" s="3" t="str">
        <f t="shared" si="1"/>
        <v>Con_01m_m67_a3_001</v>
      </c>
      <c r="C50" s="9" t="s">
        <v>94</v>
      </c>
      <c r="D50" s="12">
        <v>3.0</v>
      </c>
      <c r="E50" s="12">
        <v>4262.99</v>
      </c>
      <c r="F50" s="12">
        <v>0.233834</v>
      </c>
      <c r="G50" s="14">
        <f>IFERROR(__xludf.DUMMYFUNCTION("FILTER(WholeNMJData!E:E,WholeNMJData!$B:$B=$B50)"),497.8237)</f>
        <v>497.8237</v>
      </c>
      <c r="H50" s="14">
        <f t="shared" si="2"/>
        <v>8.563252412</v>
      </c>
      <c r="I50" s="14">
        <f>IFERROR(__xludf.DUMMYFUNCTION("FILTER(WholeNMJData!D:D,WholeNMJData!$B:$B=$B50)"),39.43111)</f>
        <v>39.43111</v>
      </c>
    </row>
    <row r="51">
      <c r="A51" s="11"/>
      <c r="B51" s="3" t="str">
        <f t="shared" si="1"/>
        <v>Con_01m_m67_a3_001</v>
      </c>
      <c r="C51" s="9" t="s">
        <v>95</v>
      </c>
      <c r="D51" s="12">
        <v>14.0</v>
      </c>
      <c r="E51" s="12">
        <v>4722.106</v>
      </c>
      <c r="F51" s="12">
        <v>0.536275</v>
      </c>
      <c r="G51" s="14">
        <f>IFERROR(__xludf.DUMMYFUNCTION("FILTER(WholeNMJData!E:E,WholeNMJData!$B:$B=$B51)"),497.8237)</f>
        <v>497.8237</v>
      </c>
      <c r="H51" s="14">
        <f t="shared" si="2"/>
        <v>9.485498581</v>
      </c>
      <c r="I51" s="14">
        <f>IFERROR(__xludf.DUMMYFUNCTION("FILTER(WholeNMJData!D:D,WholeNMJData!$B:$B=$B51)"),39.43111)</f>
        <v>39.43111</v>
      </c>
    </row>
    <row r="52">
      <c r="A52" s="11"/>
      <c r="B52" s="3" t="str">
        <f t="shared" si="1"/>
        <v>Con_01m_m67_a3_001</v>
      </c>
      <c r="C52" s="9" t="s">
        <v>96</v>
      </c>
      <c r="D52" s="12">
        <v>4.0</v>
      </c>
      <c r="E52" s="12">
        <v>3955.837</v>
      </c>
      <c r="F52" s="12">
        <v>0.354143</v>
      </c>
      <c r="G52" s="14">
        <f>IFERROR(__xludf.DUMMYFUNCTION("FILTER(WholeNMJData!E:E,WholeNMJData!$B:$B=$B52)"),497.8237)</f>
        <v>497.8237</v>
      </c>
      <c r="H52" s="14">
        <f t="shared" si="2"/>
        <v>7.946260895</v>
      </c>
      <c r="I52" s="14">
        <f>IFERROR(__xludf.DUMMYFUNCTION("FILTER(WholeNMJData!D:D,WholeNMJData!$B:$B=$B52)"),39.43111)</f>
        <v>39.43111</v>
      </c>
    </row>
    <row r="53">
      <c r="A53" s="11"/>
      <c r="B53" s="3" t="str">
        <f t="shared" si="1"/>
        <v>Con_01m_m67_a3_001</v>
      </c>
      <c r="C53" s="9" t="s">
        <v>97</v>
      </c>
      <c r="D53" s="12">
        <v>6.0</v>
      </c>
      <c r="E53" s="12">
        <v>4906.449</v>
      </c>
      <c r="F53" s="12">
        <v>0.541895</v>
      </c>
      <c r="G53" s="14">
        <f>IFERROR(__xludf.DUMMYFUNCTION("FILTER(WholeNMJData!E:E,WholeNMJData!$B:$B=$B53)"),497.8237)</f>
        <v>497.8237</v>
      </c>
      <c r="H53" s="14">
        <f t="shared" si="2"/>
        <v>9.855796339</v>
      </c>
      <c r="I53" s="14">
        <f>IFERROR(__xludf.DUMMYFUNCTION("FILTER(WholeNMJData!D:D,WholeNMJData!$B:$B=$B53)"),39.43111)</f>
        <v>39.43111</v>
      </c>
    </row>
    <row r="54">
      <c r="A54" s="11"/>
      <c r="B54" s="3" t="str">
        <f t="shared" si="1"/>
        <v>Con_01m_m67_a3_001</v>
      </c>
      <c r="C54" s="9" t="s">
        <v>98</v>
      </c>
      <c r="D54" s="12">
        <v>56.0</v>
      </c>
      <c r="E54" s="12">
        <v>6846.948</v>
      </c>
      <c r="F54" s="12">
        <v>0.990452</v>
      </c>
      <c r="G54" s="14">
        <f>IFERROR(__xludf.DUMMYFUNCTION("FILTER(WholeNMJData!E:E,WholeNMJData!$B:$B=$B54)"),497.8237)</f>
        <v>497.8237</v>
      </c>
      <c r="H54" s="14">
        <f t="shared" si="2"/>
        <v>13.75376062</v>
      </c>
      <c r="I54" s="14">
        <f>IFERROR(__xludf.DUMMYFUNCTION("FILTER(WholeNMJData!D:D,WholeNMJData!$B:$B=$B54)"),39.43111)</f>
        <v>39.43111</v>
      </c>
    </row>
    <row r="55">
      <c r="A55" s="11"/>
      <c r="B55" s="3" t="str">
        <f t="shared" si="1"/>
        <v>Con_01m_m67_a3_001</v>
      </c>
      <c r="C55" s="9" t="s">
        <v>99</v>
      </c>
      <c r="D55" s="12">
        <v>3.0</v>
      </c>
      <c r="E55" s="12">
        <v>3978.258</v>
      </c>
      <c r="F55" s="12">
        <v>0.218178</v>
      </c>
      <c r="G55" s="14">
        <f>IFERROR(__xludf.DUMMYFUNCTION("FILTER(WholeNMJData!E:E,WholeNMJData!$B:$B=$B55)"),497.8237)</f>
        <v>497.8237</v>
      </c>
      <c r="H55" s="14">
        <f t="shared" si="2"/>
        <v>7.991298928</v>
      </c>
      <c r="I55" s="14">
        <f>IFERROR(__xludf.DUMMYFUNCTION("FILTER(WholeNMJData!D:D,WholeNMJData!$B:$B=$B55)"),39.43111)</f>
        <v>39.43111</v>
      </c>
    </row>
    <row r="56">
      <c r="A56" s="11"/>
      <c r="B56" s="3" t="str">
        <f t="shared" si="1"/>
        <v>Con_01m_m67_a3_001</v>
      </c>
      <c r="C56" s="9" t="s">
        <v>100</v>
      </c>
      <c r="D56" s="12">
        <v>4.0</v>
      </c>
      <c r="E56" s="12">
        <v>4452.75</v>
      </c>
      <c r="F56" s="12">
        <v>0.338392</v>
      </c>
      <c r="G56" s="14">
        <f>IFERROR(__xludf.DUMMYFUNCTION("FILTER(WholeNMJData!E:E,WholeNMJData!$B:$B=$B56)"),497.8237)</f>
        <v>497.8237</v>
      </c>
      <c r="H56" s="14">
        <f t="shared" si="2"/>
        <v>8.944431533</v>
      </c>
      <c r="I56" s="14">
        <f>IFERROR(__xludf.DUMMYFUNCTION("FILTER(WholeNMJData!D:D,WholeNMJData!$B:$B=$B56)"),39.43111)</f>
        <v>39.43111</v>
      </c>
    </row>
    <row r="57">
      <c r="A57" s="11"/>
      <c r="B57" s="3" t="str">
        <f t="shared" si="1"/>
        <v>Con_01m_m67_a3_001</v>
      </c>
      <c r="C57" s="9" t="s">
        <v>101</v>
      </c>
      <c r="D57" s="12">
        <v>3.0</v>
      </c>
      <c r="E57" s="12">
        <v>4098.914</v>
      </c>
      <c r="F57" s="12">
        <v>0.312716</v>
      </c>
      <c r="G57" s="14">
        <f>IFERROR(__xludf.DUMMYFUNCTION("FILTER(WholeNMJData!E:E,WholeNMJData!$B:$B=$B57)"),497.8237)</f>
        <v>497.8237</v>
      </c>
      <c r="H57" s="14">
        <f t="shared" si="2"/>
        <v>8.233665854</v>
      </c>
      <c r="I57" s="14">
        <f>IFERROR(__xludf.DUMMYFUNCTION("FILTER(WholeNMJData!D:D,WholeNMJData!$B:$B=$B57)"),39.43111)</f>
        <v>39.43111</v>
      </c>
    </row>
    <row r="58">
      <c r="A58" s="11"/>
      <c r="B58" s="3" t="str">
        <f t="shared" si="1"/>
        <v>Con_01m_m67_a3_001</v>
      </c>
      <c r="C58" s="9" t="s">
        <v>102</v>
      </c>
      <c r="D58" s="12">
        <v>10.0</v>
      </c>
      <c r="E58" s="12">
        <v>4171.899</v>
      </c>
      <c r="F58" s="12">
        <v>0.345253</v>
      </c>
      <c r="G58" s="14">
        <f>IFERROR(__xludf.DUMMYFUNCTION("FILTER(WholeNMJData!E:E,WholeNMJData!$B:$B=$B58)"),497.8237)</f>
        <v>497.8237</v>
      </c>
      <c r="H58" s="14">
        <f t="shared" si="2"/>
        <v>8.380273981</v>
      </c>
      <c r="I58" s="14">
        <f>IFERROR(__xludf.DUMMYFUNCTION("FILTER(WholeNMJData!D:D,WholeNMJData!$B:$B=$B58)"),39.43111)</f>
        <v>39.43111</v>
      </c>
    </row>
    <row r="59">
      <c r="A59" s="11"/>
      <c r="B59" s="3" t="str">
        <f t="shared" si="1"/>
        <v>Con_01m_m67_a3_001</v>
      </c>
      <c r="C59" s="9" t="s">
        <v>103</v>
      </c>
      <c r="D59" s="12">
        <v>7.0</v>
      </c>
      <c r="E59" s="12">
        <v>3408.727</v>
      </c>
      <c r="F59" s="12">
        <v>0.414464</v>
      </c>
      <c r="G59" s="14">
        <f>IFERROR(__xludf.DUMMYFUNCTION("FILTER(WholeNMJData!E:E,WholeNMJData!$B:$B=$B59)"),497.8237)</f>
        <v>497.8237</v>
      </c>
      <c r="H59" s="14">
        <f t="shared" si="2"/>
        <v>6.847257372</v>
      </c>
      <c r="I59" s="14">
        <f>IFERROR(__xludf.DUMMYFUNCTION("FILTER(WholeNMJData!D:D,WholeNMJData!$B:$B=$B59)"),39.43111)</f>
        <v>39.43111</v>
      </c>
    </row>
    <row r="60">
      <c r="A60" s="11"/>
      <c r="B60" s="3" t="str">
        <f t="shared" si="1"/>
        <v>Con_01m_m67_a3_001</v>
      </c>
      <c r="C60" s="9" t="s">
        <v>104</v>
      </c>
      <c r="D60" s="12">
        <v>3.0</v>
      </c>
      <c r="E60" s="12">
        <v>3824.701</v>
      </c>
      <c r="F60" s="12">
        <v>0.204993</v>
      </c>
      <c r="G60" s="14">
        <f>IFERROR(__xludf.DUMMYFUNCTION("FILTER(WholeNMJData!E:E,WholeNMJData!$B:$B=$B60)"),497.8237)</f>
        <v>497.8237</v>
      </c>
      <c r="H60" s="14">
        <f t="shared" si="2"/>
        <v>7.68284234</v>
      </c>
      <c r="I60" s="14">
        <f>IFERROR(__xludf.DUMMYFUNCTION("FILTER(WholeNMJData!D:D,WholeNMJData!$B:$B=$B60)"),39.43111)</f>
        <v>39.43111</v>
      </c>
    </row>
    <row r="61">
      <c r="A61" s="11"/>
      <c r="B61" s="3" t="str">
        <f t="shared" si="1"/>
        <v>Con_01m_m67_a3_001</v>
      </c>
      <c r="C61" s="9" t="s">
        <v>105</v>
      </c>
      <c r="D61" s="12">
        <v>23.0</v>
      </c>
      <c r="E61" s="12">
        <v>4602.167</v>
      </c>
      <c r="F61" s="12">
        <v>0.480713</v>
      </c>
      <c r="G61" s="14">
        <f>IFERROR(__xludf.DUMMYFUNCTION("FILTER(WholeNMJData!E:E,WholeNMJData!$B:$B=$B61)"),497.8237)</f>
        <v>497.8237</v>
      </c>
      <c r="H61" s="14">
        <f t="shared" si="2"/>
        <v>9.244571924</v>
      </c>
      <c r="I61" s="14">
        <f>IFERROR(__xludf.DUMMYFUNCTION("FILTER(WholeNMJData!D:D,WholeNMJData!$B:$B=$B61)"),39.43111)</f>
        <v>39.43111</v>
      </c>
    </row>
    <row r="62">
      <c r="A62" s="11"/>
      <c r="B62" s="3" t="str">
        <f t="shared" si="1"/>
        <v>Con_01m_m67_a3_001</v>
      </c>
      <c r="C62" s="9" t="s">
        <v>106</v>
      </c>
      <c r="D62" s="12">
        <v>4.0</v>
      </c>
      <c r="E62" s="12">
        <v>4217.729</v>
      </c>
      <c r="F62" s="12">
        <v>0.290424</v>
      </c>
      <c r="G62" s="14">
        <f>IFERROR(__xludf.DUMMYFUNCTION("FILTER(WholeNMJData!E:E,WholeNMJData!$B:$B=$B62)"),497.8237)</f>
        <v>497.8237</v>
      </c>
      <c r="H62" s="14">
        <f t="shared" si="2"/>
        <v>8.472334684</v>
      </c>
      <c r="I62" s="14">
        <f>IFERROR(__xludf.DUMMYFUNCTION("FILTER(WholeNMJData!D:D,WholeNMJData!$B:$B=$B62)"),39.43111)</f>
        <v>39.43111</v>
      </c>
    </row>
    <row r="63">
      <c r="A63" s="11"/>
      <c r="B63" s="3" t="str">
        <f t="shared" si="1"/>
        <v>Con_01m_m67_a3_001</v>
      </c>
      <c r="C63" s="9" t="s">
        <v>107</v>
      </c>
      <c r="D63" s="12">
        <v>40.0</v>
      </c>
      <c r="E63" s="12">
        <v>4743.522</v>
      </c>
      <c r="F63" s="12">
        <v>1.090358</v>
      </c>
      <c r="G63" s="14">
        <f>IFERROR(__xludf.DUMMYFUNCTION("FILTER(WholeNMJData!E:E,WholeNMJData!$B:$B=$B63)"),497.8237)</f>
        <v>497.8237</v>
      </c>
      <c r="H63" s="14">
        <f t="shared" si="2"/>
        <v>9.528517827</v>
      </c>
      <c r="I63" s="14">
        <f>IFERROR(__xludf.DUMMYFUNCTION("FILTER(WholeNMJData!D:D,WholeNMJData!$B:$B=$B63)"),39.43111)</f>
        <v>39.43111</v>
      </c>
    </row>
    <row r="64">
      <c r="A64" s="11"/>
      <c r="B64" s="3" t="str">
        <f t="shared" si="1"/>
        <v>Con_01m_m67_a3_001</v>
      </c>
      <c r="C64" s="9" t="s">
        <v>108</v>
      </c>
      <c r="D64" s="12">
        <v>44.0</v>
      </c>
      <c r="E64" s="12">
        <v>5858.235</v>
      </c>
      <c r="F64" s="12">
        <v>0.912366</v>
      </c>
      <c r="G64" s="14">
        <f>IFERROR(__xludf.DUMMYFUNCTION("FILTER(WholeNMJData!E:E,WholeNMJData!$B:$B=$B64)"),497.8237)</f>
        <v>497.8237</v>
      </c>
      <c r="H64" s="14">
        <f t="shared" si="2"/>
        <v>11.76769005</v>
      </c>
      <c r="I64" s="14">
        <f>IFERROR(__xludf.DUMMYFUNCTION("FILTER(WholeNMJData!D:D,WholeNMJData!$B:$B=$B64)"),39.43111)</f>
        <v>39.43111</v>
      </c>
    </row>
    <row r="65">
      <c r="A65" s="11"/>
      <c r="B65" s="3" t="str">
        <f t="shared" si="1"/>
        <v>Con_01m_m67_a3_001</v>
      </c>
      <c r="C65" s="9" t="s">
        <v>109</v>
      </c>
      <c r="D65" s="12">
        <v>4.0</v>
      </c>
      <c r="E65" s="12">
        <v>4196.223</v>
      </c>
      <c r="F65" s="12">
        <v>0.461245</v>
      </c>
      <c r="G65" s="14">
        <f>IFERROR(__xludf.DUMMYFUNCTION("FILTER(WholeNMJData!E:E,WholeNMJData!$B:$B=$B65)"),497.8237)</f>
        <v>497.8237</v>
      </c>
      <c r="H65" s="14">
        <f t="shared" si="2"/>
        <v>8.429134651</v>
      </c>
      <c r="I65" s="14">
        <f>IFERROR(__xludf.DUMMYFUNCTION("FILTER(WholeNMJData!D:D,WholeNMJData!$B:$B=$B65)"),39.43111)</f>
        <v>39.43111</v>
      </c>
    </row>
    <row r="66">
      <c r="A66" s="11"/>
      <c r="B66" s="3" t="str">
        <f t="shared" si="1"/>
        <v>Con_01m_m67_a3_001</v>
      </c>
      <c r="C66" s="9" t="s">
        <v>110</v>
      </c>
      <c r="D66" s="12">
        <v>4.0</v>
      </c>
      <c r="E66" s="12">
        <v>4366.634</v>
      </c>
      <c r="F66" s="12">
        <v>0.324069</v>
      </c>
      <c r="G66" s="14">
        <f>IFERROR(__xludf.DUMMYFUNCTION("FILTER(WholeNMJData!E:E,WholeNMJData!$B:$B=$B66)"),497.8237)</f>
        <v>497.8237</v>
      </c>
      <c r="H66" s="14">
        <f t="shared" si="2"/>
        <v>8.771446598</v>
      </c>
      <c r="I66" s="14">
        <f>IFERROR(__xludf.DUMMYFUNCTION("FILTER(WholeNMJData!D:D,WholeNMJData!$B:$B=$B66)"),39.43111)</f>
        <v>39.43111</v>
      </c>
    </row>
    <row r="67">
      <c r="A67" s="11"/>
      <c r="B67" s="3" t="str">
        <f t="shared" si="1"/>
        <v>Con_01m_m67_a3_001</v>
      </c>
      <c r="C67" s="9" t="s">
        <v>111</v>
      </c>
      <c r="D67" s="12">
        <v>17.0</v>
      </c>
      <c r="E67" s="12">
        <v>5296.729</v>
      </c>
      <c r="F67" s="12">
        <v>0.525863</v>
      </c>
      <c r="G67" s="14">
        <f>IFERROR(__xludf.DUMMYFUNCTION("FILTER(WholeNMJData!E:E,WholeNMJData!$B:$B=$B67)"),497.8237)</f>
        <v>497.8237</v>
      </c>
      <c r="H67" s="14">
        <f t="shared" si="2"/>
        <v>10.63976866</v>
      </c>
      <c r="I67" s="14">
        <f>IFERROR(__xludf.DUMMYFUNCTION("FILTER(WholeNMJData!D:D,WholeNMJData!$B:$B=$B67)"),39.43111)</f>
        <v>39.43111</v>
      </c>
    </row>
    <row r="68">
      <c r="A68" s="11"/>
      <c r="B68" s="3" t="str">
        <f t="shared" si="1"/>
        <v>Con_01m_m67_a3_001</v>
      </c>
      <c r="C68" s="9" t="s">
        <v>112</v>
      </c>
      <c r="D68" s="12">
        <v>5.0</v>
      </c>
      <c r="E68" s="12">
        <v>4552.09</v>
      </c>
      <c r="F68" s="12">
        <v>0.183616</v>
      </c>
      <c r="G68" s="14">
        <f>IFERROR(__xludf.DUMMYFUNCTION("FILTER(WholeNMJData!E:E,WholeNMJData!$B:$B=$B68)"),497.8237)</f>
        <v>497.8237</v>
      </c>
      <c r="H68" s="14">
        <f t="shared" si="2"/>
        <v>9.143980088</v>
      </c>
      <c r="I68" s="14">
        <f>IFERROR(__xludf.DUMMYFUNCTION("FILTER(WholeNMJData!D:D,WholeNMJData!$B:$B=$B68)"),39.43111)</f>
        <v>39.43111</v>
      </c>
    </row>
    <row r="69">
      <c r="A69" s="11"/>
      <c r="B69" s="3" t="str">
        <f t="shared" si="1"/>
        <v>Con_01m_m67_a3_001</v>
      </c>
      <c r="C69" s="9" t="s">
        <v>113</v>
      </c>
      <c r="D69" s="12">
        <v>6.0</v>
      </c>
      <c r="E69" s="12">
        <v>4523.562</v>
      </c>
      <c r="F69" s="12">
        <v>0.68072</v>
      </c>
      <c r="G69" s="14">
        <f>IFERROR(__xludf.DUMMYFUNCTION("FILTER(WholeNMJData!E:E,WholeNMJData!$B:$B=$B69)"),497.8237)</f>
        <v>497.8237</v>
      </c>
      <c r="H69" s="14">
        <f t="shared" si="2"/>
        <v>9.08667466</v>
      </c>
      <c r="I69" s="14">
        <f>IFERROR(__xludf.DUMMYFUNCTION("FILTER(WholeNMJData!D:D,WholeNMJData!$B:$B=$B69)"),39.43111)</f>
        <v>39.43111</v>
      </c>
    </row>
    <row r="70">
      <c r="A70" s="11"/>
      <c r="B70" s="3" t="str">
        <f t="shared" si="1"/>
        <v>Con_01m_m67_a3_001</v>
      </c>
      <c r="C70" s="9" t="s">
        <v>114</v>
      </c>
      <c r="D70" s="12">
        <v>6.0</v>
      </c>
      <c r="E70" s="12">
        <v>5119.261</v>
      </c>
      <c r="F70" s="12">
        <v>0.279161</v>
      </c>
      <c r="G70" s="14">
        <f>IFERROR(__xludf.DUMMYFUNCTION("FILTER(WholeNMJData!E:E,WholeNMJData!$B:$B=$B70)"),497.8237)</f>
        <v>497.8237</v>
      </c>
      <c r="H70" s="14">
        <f t="shared" si="2"/>
        <v>10.28328101</v>
      </c>
      <c r="I70" s="14">
        <f>IFERROR(__xludf.DUMMYFUNCTION("FILTER(WholeNMJData!D:D,WholeNMJData!$B:$B=$B70)"),39.43111)</f>
        <v>39.43111</v>
      </c>
    </row>
    <row r="71">
      <c r="A71" s="11"/>
      <c r="B71" s="3" t="str">
        <f t="shared" si="1"/>
        <v>Con_01m_m67_a3_001</v>
      </c>
      <c r="C71" s="9" t="s">
        <v>115</v>
      </c>
      <c r="D71" s="12">
        <v>22.0</v>
      </c>
      <c r="E71" s="12">
        <v>5403.079</v>
      </c>
      <c r="F71" s="12">
        <v>0.703067</v>
      </c>
      <c r="G71" s="14">
        <f>IFERROR(__xludf.DUMMYFUNCTION("FILTER(WholeNMJData!E:E,WholeNMJData!$B:$B=$B71)"),497.8237)</f>
        <v>497.8237</v>
      </c>
      <c r="H71" s="14">
        <f t="shared" si="2"/>
        <v>10.8533985</v>
      </c>
      <c r="I71" s="14">
        <f>IFERROR(__xludf.DUMMYFUNCTION("FILTER(WholeNMJData!D:D,WholeNMJData!$B:$B=$B71)"),39.43111)</f>
        <v>39.43111</v>
      </c>
    </row>
    <row r="72">
      <c r="A72" s="11"/>
      <c r="B72" s="3" t="str">
        <f t="shared" si="1"/>
        <v>Con_01m_m67_a3_001</v>
      </c>
      <c r="C72" s="9" t="s">
        <v>116</v>
      </c>
      <c r="D72" s="12">
        <v>9.0</v>
      </c>
      <c r="E72" s="12">
        <v>4480.245</v>
      </c>
      <c r="F72" s="12">
        <v>0.44268</v>
      </c>
      <c r="G72" s="14">
        <f>IFERROR(__xludf.DUMMYFUNCTION("FILTER(WholeNMJData!E:E,WholeNMJData!$B:$B=$B72)"),497.8237)</f>
        <v>497.8237</v>
      </c>
      <c r="H72" s="14">
        <f t="shared" si="2"/>
        <v>8.999661929</v>
      </c>
      <c r="I72" s="14">
        <f>IFERROR(__xludf.DUMMYFUNCTION("FILTER(WholeNMJData!D:D,WholeNMJData!$B:$B=$B72)"),39.43111)</f>
        <v>39.43111</v>
      </c>
    </row>
    <row r="73">
      <c r="A73" s="11"/>
      <c r="B73" s="3" t="str">
        <f t="shared" si="1"/>
        <v>Con_01m_m67_a3_001</v>
      </c>
      <c r="C73" s="9" t="s">
        <v>117</v>
      </c>
      <c r="D73" s="12">
        <v>11.0</v>
      </c>
      <c r="E73" s="12">
        <v>4420.992</v>
      </c>
      <c r="F73" s="12">
        <v>0.431877</v>
      </c>
      <c r="G73" s="14">
        <f>IFERROR(__xludf.DUMMYFUNCTION("FILTER(WholeNMJData!E:E,WholeNMJData!$B:$B=$B73)"),497.8237)</f>
        <v>497.8237</v>
      </c>
      <c r="H73" s="14">
        <f t="shared" si="2"/>
        <v>8.880637864</v>
      </c>
      <c r="I73" s="14">
        <f>IFERROR(__xludf.DUMMYFUNCTION("FILTER(WholeNMJData!D:D,WholeNMJData!$B:$B=$B73)"),39.43111)</f>
        <v>39.43111</v>
      </c>
    </row>
    <row r="74">
      <c r="A74" s="11"/>
      <c r="B74" s="3" t="str">
        <f t="shared" si="1"/>
        <v>Con_01m_m67_a3_001</v>
      </c>
      <c r="C74" s="9" t="s">
        <v>118</v>
      </c>
      <c r="D74" s="12">
        <v>22.0</v>
      </c>
      <c r="E74" s="12">
        <v>7722.746</v>
      </c>
      <c r="F74" s="12">
        <v>0.40326</v>
      </c>
      <c r="G74" s="14">
        <f>IFERROR(__xludf.DUMMYFUNCTION("FILTER(WholeNMJData!E:E,WholeNMJData!$B:$B=$B74)"),497.8237)</f>
        <v>497.8237</v>
      </c>
      <c r="H74" s="14">
        <f t="shared" si="2"/>
        <v>15.51301394</v>
      </c>
      <c r="I74" s="14">
        <f>IFERROR(__xludf.DUMMYFUNCTION("FILTER(WholeNMJData!D:D,WholeNMJData!$B:$B=$B74)"),39.43111)</f>
        <v>39.43111</v>
      </c>
    </row>
    <row r="75">
      <c r="A75" s="11"/>
      <c r="B75" s="3" t="str">
        <f t="shared" si="1"/>
        <v>Con_01m_m67_a3_001</v>
      </c>
      <c r="C75" s="9" t="s">
        <v>119</v>
      </c>
      <c r="D75" s="12">
        <v>3.0</v>
      </c>
      <c r="E75" s="12">
        <v>5104.679</v>
      </c>
      <c r="F75" s="12">
        <v>0.3762</v>
      </c>
      <c r="G75" s="14">
        <f>IFERROR(__xludf.DUMMYFUNCTION("FILTER(WholeNMJData!E:E,WholeNMJData!$B:$B=$B75)"),497.8237)</f>
        <v>497.8237</v>
      </c>
      <c r="H75" s="14">
        <f t="shared" si="2"/>
        <v>10.25398951</v>
      </c>
      <c r="I75" s="14">
        <f>IFERROR(__xludf.DUMMYFUNCTION("FILTER(WholeNMJData!D:D,WholeNMJData!$B:$B=$B75)"),39.43111)</f>
        <v>39.43111</v>
      </c>
    </row>
    <row r="76">
      <c r="A76" s="11"/>
      <c r="B76" s="3" t="str">
        <f t="shared" si="1"/>
        <v>Con_01m_m67_a3_001</v>
      </c>
      <c r="C76" s="9" t="s">
        <v>120</v>
      </c>
      <c r="D76" s="12">
        <v>5.0</v>
      </c>
      <c r="E76" s="12">
        <v>4383.929</v>
      </c>
      <c r="F76" s="12">
        <v>0.230255</v>
      </c>
      <c r="G76" s="14">
        <f>IFERROR(__xludf.DUMMYFUNCTION("FILTER(WholeNMJData!E:E,WholeNMJData!$B:$B=$B76)"),497.8237)</f>
        <v>497.8237</v>
      </c>
      <c r="H76" s="14">
        <f t="shared" si="2"/>
        <v>8.806187813</v>
      </c>
      <c r="I76" s="14">
        <f>IFERROR(__xludf.DUMMYFUNCTION("FILTER(WholeNMJData!D:D,WholeNMJData!$B:$B=$B76)"),39.43111)</f>
        <v>39.43111</v>
      </c>
    </row>
    <row r="77">
      <c r="A77" s="11"/>
      <c r="B77" s="3" t="str">
        <f t="shared" si="1"/>
        <v>Con_01m_m67_a3_001</v>
      </c>
      <c r="C77" s="9" t="s">
        <v>121</v>
      </c>
      <c r="D77" s="12">
        <v>16.0</v>
      </c>
      <c r="E77" s="12">
        <v>4546.455</v>
      </c>
      <c r="F77" s="12">
        <v>0.351136</v>
      </c>
      <c r="G77" s="14">
        <f>IFERROR(__xludf.DUMMYFUNCTION("FILTER(WholeNMJData!E:E,WholeNMJData!$B:$B=$B77)"),497.8237)</f>
        <v>497.8237</v>
      </c>
      <c r="H77" s="14">
        <f t="shared" si="2"/>
        <v>9.132660819</v>
      </c>
      <c r="I77" s="14">
        <f>IFERROR(__xludf.DUMMYFUNCTION("FILTER(WholeNMJData!D:D,WholeNMJData!$B:$B=$B77)"),39.43111)</f>
        <v>39.43111</v>
      </c>
    </row>
    <row r="78">
      <c r="A78" s="11"/>
      <c r="B78" s="3" t="str">
        <f t="shared" si="1"/>
        <v>Con_01m_m67_a3_001</v>
      </c>
      <c r="C78" s="9" t="s">
        <v>122</v>
      </c>
      <c r="D78" s="12">
        <v>14.0</v>
      </c>
      <c r="E78" s="12">
        <v>4907.008</v>
      </c>
      <c r="F78" s="12">
        <v>0.340908</v>
      </c>
      <c r="G78" s="14">
        <f>IFERROR(__xludf.DUMMYFUNCTION("FILTER(WholeNMJData!E:E,WholeNMJData!$B:$B=$B78)"),497.8237)</f>
        <v>497.8237</v>
      </c>
      <c r="H78" s="14">
        <f t="shared" si="2"/>
        <v>9.856919227</v>
      </c>
      <c r="I78" s="14">
        <f>IFERROR(__xludf.DUMMYFUNCTION("FILTER(WholeNMJData!D:D,WholeNMJData!$B:$B=$B78)"),39.43111)</f>
        <v>39.43111</v>
      </c>
    </row>
    <row r="79">
      <c r="A79" s="11"/>
      <c r="B79" s="3" t="str">
        <f t="shared" si="1"/>
        <v>Con_01m_m67_a3_001</v>
      </c>
      <c r="C79" s="9" t="s">
        <v>123</v>
      </c>
      <c r="D79" s="12">
        <v>5.0</v>
      </c>
      <c r="E79" s="12">
        <v>6702.218</v>
      </c>
      <c r="F79" s="12">
        <v>0.24671</v>
      </c>
      <c r="G79" s="14">
        <f>IFERROR(__xludf.DUMMYFUNCTION("FILTER(WholeNMJData!E:E,WholeNMJData!$B:$B=$B79)"),497.8237)</f>
        <v>497.8237</v>
      </c>
      <c r="H79" s="14">
        <f t="shared" si="2"/>
        <v>13.46303521</v>
      </c>
      <c r="I79" s="14">
        <f>IFERROR(__xludf.DUMMYFUNCTION("FILTER(WholeNMJData!D:D,WholeNMJData!$B:$B=$B79)"),39.43111)</f>
        <v>39.43111</v>
      </c>
    </row>
    <row r="80">
      <c r="A80" s="11"/>
      <c r="B80" s="3" t="str">
        <f t="shared" si="1"/>
        <v>Con_01m_m67_a3_001</v>
      </c>
      <c r="C80" s="9" t="s">
        <v>124</v>
      </c>
      <c r="D80" s="12">
        <v>25.0</v>
      </c>
      <c r="E80" s="12">
        <v>5509.532</v>
      </c>
      <c r="F80" s="12">
        <v>0.767111</v>
      </c>
      <c r="G80" s="14">
        <f>IFERROR(__xludf.DUMMYFUNCTION("FILTER(WholeNMJData!E:E,WholeNMJData!$B:$B=$B80)"),497.8237)</f>
        <v>497.8237</v>
      </c>
      <c r="H80" s="14">
        <f t="shared" si="2"/>
        <v>11.06723525</v>
      </c>
      <c r="I80" s="14">
        <f>IFERROR(__xludf.DUMMYFUNCTION("FILTER(WholeNMJData!D:D,WholeNMJData!$B:$B=$B80)"),39.43111)</f>
        <v>39.43111</v>
      </c>
    </row>
    <row r="81">
      <c r="A81" s="11"/>
      <c r="B81" s="3" t="str">
        <f t="shared" si="1"/>
        <v>Con_01m_m67_a3_001</v>
      </c>
      <c r="C81" s="9" t="s">
        <v>125</v>
      </c>
      <c r="D81" s="12">
        <v>9.0</v>
      </c>
      <c r="E81" s="12">
        <v>3950.719</v>
      </c>
      <c r="F81" s="12">
        <v>0.407764</v>
      </c>
      <c r="G81" s="14">
        <f>IFERROR(__xludf.DUMMYFUNCTION("FILTER(WholeNMJData!E:E,WholeNMJData!$B:$B=$B81)"),497.8237)</f>
        <v>497.8237</v>
      </c>
      <c r="H81" s="14">
        <f t="shared" si="2"/>
        <v>7.935980147</v>
      </c>
      <c r="I81" s="14">
        <f>IFERROR(__xludf.DUMMYFUNCTION("FILTER(WholeNMJData!D:D,WholeNMJData!$B:$B=$B81)"),39.43111)</f>
        <v>39.43111</v>
      </c>
    </row>
    <row r="82">
      <c r="A82" s="11"/>
      <c r="B82" s="3" t="str">
        <f t="shared" si="1"/>
        <v>Con_01m_m67_a3_003</v>
      </c>
      <c r="C82" s="9" t="s">
        <v>126</v>
      </c>
      <c r="D82" s="12">
        <v>3.0</v>
      </c>
      <c r="E82" s="12">
        <v>1322.501</v>
      </c>
      <c r="F82" s="12">
        <v>0.595458</v>
      </c>
      <c r="G82" s="14">
        <f>IFERROR(__xludf.DUMMYFUNCTION("FILTER(WholeNMJData!E:E,WholeNMJData!$B:$B=$B82)"),194.8537)</f>
        <v>194.8537</v>
      </c>
      <c r="H82" s="14">
        <f t="shared" si="2"/>
        <v>6.787148512</v>
      </c>
      <c r="I82" s="14">
        <f>IFERROR(__xludf.DUMMYFUNCTION("FILTER(WholeNMJData!D:D,WholeNMJData!$B:$B=$B82)"),73.04889)</f>
        <v>73.04889</v>
      </c>
    </row>
    <row r="83">
      <c r="A83" s="11"/>
      <c r="B83" s="3" t="str">
        <f t="shared" si="1"/>
        <v>Con_01m_m67_a3_003</v>
      </c>
      <c r="C83" s="9" t="s">
        <v>127</v>
      </c>
      <c r="D83" s="12">
        <v>3.0</v>
      </c>
      <c r="E83" s="12">
        <v>1483.786</v>
      </c>
      <c r="F83" s="12">
        <v>0.219683</v>
      </c>
      <c r="G83" s="14">
        <f>IFERROR(__xludf.DUMMYFUNCTION("FILTER(WholeNMJData!E:E,WholeNMJData!$B:$B=$B83)"),194.8537)</f>
        <v>194.8537</v>
      </c>
      <c r="H83" s="14">
        <f t="shared" si="2"/>
        <v>7.614872081</v>
      </c>
      <c r="I83" s="14">
        <f>IFERROR(__xludf.DUMMYFUNCTION("FILTER(WholeNMJData!D:D,WholeNMJData!$B:$B=$B83)"),73.04889)</f>
        <v>73.04889</v>
      </c>
    </row>
    <row r="84">
      <c r="A84" s="11"/>
      <c r="B84" s="3" t="str">
        <f t="shared" si="1"/>
        <v>Con_01m_m67_a3_003</v>
      </c>
      <c r="C84" s="9" t="s">
        <v>128</v>
      </c>
      <c r="D84" s="12">
        <v>10.0</v>
      </c>
      <c r="E84" s="12">
        <v>1807.758</v>
      </c>
      <c r="F84" s="12">
        <v>0.924599</v>
      </c>
      <c r="G84" s="14">
        <f>IFERROR(__xludf.DUMMYFUNCTION("FILTER(WholeNMJData!E:E,WholeNMJData!$B:$B=$B84)"),194.8537)</f>
        <v>194.8537</v>
      </c>
      <c r="H84" s="14">
        <f t="shared" si="2"/>
        <v>9.277514361</v>
      </c>
      <c r="I84" s="14">
        <f>IFERROR(__xludf.DUMMYFUNCTION("FILTER(WholeNMJData!D:D,WholeNMJData!$B:$B=$B84)"),73.04889)</f>
        <v>73.04889</v>
      </c>
    </row>
    <row r="85">
      <c r="A85" s="11"/>
      <c r="B85" s="3" t="str">
        <f t="shared" si="1"/>
        <v>Con_01m_m67_a3_003</v>
      </c>
      <c r="C85" s="9" t="s">
        <v>129</v>
      </c>
      <c r="D85" s="12">
        <v>3.0</v>
      </c>
      <c r="E85" s="12">
        <v>1506.171</v>
      </c>
      <c r="F85" s="12">
        <v>0.302421</v>
      </c>
      <c r="G85" s="14">
        <f>IFERROR(__xludf.DUMMYFUNCTION("FILTER(WholeNMJData!E:E,WholeNMJData!$B:$B=$B85)"),194.8537)</f>
        <v>194.8537</v>
      </c>
      <c r="H85" s="14">
        <f t="shared" si="2"/>
        <v>7.729753143</v>
      </c>
      <c r="I85" s="14">
        <f>IFERROR(__xludf.DUMMYFUNCTION("FILTER(WholeNMJData!D:D,WholeNMJData!$B:$B=$B85)"),73.04889)</f>
        <v>73.04889</v>
      </c>
    </row>
    <row r="86">
      <c r="A86" s="11"/>
      <c r="B86" s="3" t="str">
        <f t="shared" si="1"/>
        <v>Con_01m_m67_a3_003</v>
      </c>
      <c r="C86" s="9" t="s">
        <v>130</v>
      </c>
      <c r="D86" s="12">
        <v>5.0</v>
      </c>
      <c r="E86" s="12">
        <v>1740.69</v>
      </c>
      <c r="F86" s="12">
        <v>0.462123</v>
      </c>
      <c r="G86" s="14">
        <f>IFERROR(__xludf.DUMMYFUNCTION("FILTER(WholeNMJData!E:E,WholeNMJData!$B:$B=$B86)"),194.8537)</f>
        <v>194.8537</v>
      </c>
      <c r="H86" s="14">
        <f t="shared" si="2"/>
        <v>8.933317663</v>
      </c>
      <c r="I86" s="14">
        <f>IFERROR(__xludf.DUMMYFUNCTION("FILTER(WholeNMJData!D:D,WholeNMJData!$B:$B=$B86)"),73.04889)</f>
        <v>73.04889</v>
      </c>
    </row>
    <row r="87">
      <c r="A87" s="11"/>
      <c r="B87" s="3" t="str">
        <f t="shared" si="1"/>
        <v>Con_01m_m67_a3_003</v>
      </c>
      <c r="C87" s="9" t="s">
        <v>131</v>
      </c>
      <c r="D87" s="12">
        <v>117.0</v>
      </c>
      <c r="E87" s="12">
        <v>3232.258</v>
      </c>
      <c r="F87" s="12">
        <v>0.9202</v>
      </c>
      <c r="G87" s="14">
        <f>IFERROR(__xludf.DUMMYFUNCTION("FILTER(WholeNMJData!E:E,WholeNMJData!$B:$B=$B87)"),194.8537)</f>
        <v>194.8537</v>
      </c>
      <c r="H87" s="14">
        <f t="shared" si="2"/>
        <v>16.5881274</v>
      </c>
      <c r="I87" s="14">
        <f>IFERROR(__xludf.DUMMYFUNCTION("FILTER(WholeNMJData!D:D,WholeNMJData!$B:$B=$B87)"),73.04889)</f>
        <v>73.04889</v>
      </c>
    </row>
    <row r="88">
      <c r="A88" s="11"/>
      <c r="B88" s="3" t="str">
        <f t="shared" si="1"/>
        <v>Con_01m_m67_a3_003</v>
      </c>
      <c r="C88" s="9" t="s">
        <v>132</v>
      </c>
      <c r="D88" s="12">
        <v>8.0</v>
      </c>
      <c r="E88" s="12">
        <v>1466.224</v>
      </c>
      <c r="F88" s="12">
        <v>0.330833</v>
      </c>
      <c r="G88" s="14">
        <f>IFERROR(__xludf.DUMMYFUNCTION("FILTER(WholeNMJData!E:E,WholeNMJData!$B:$B=$B88)"),194.8537)</f>
        <v>194.8537</v>
      </c>
      <c r="H88" s="14">
        <f t="shared" si="2"/>
        <v>7.524742923</v>
      </c>
      <c r="I88" s="14">
        <f>IFERROR(__xludf.DUMMYFUNCTION("FILTER(WholeNMJData!D:D,WholeNMJData!$B:$B=$B88)"),73.04889)</f>
        <v>73.04889</v>
      </c>
    </row>
    <row r="89">
      <c r="A89" s="11"/>
      <c r="B89" s="3" t="str">
        <f t="shared" si="1"/>
        <v>Con_01m_m67_a3_003</v>
      </c>
      <c r="C89" s="9" t="s">
        <v>133</v>
      </c>
      <c r="D89" s="12">
        <v>5.0</v>
      </c>
      <c r="E89" s="12">
        <v>3229.538</v>
      </c>
      <c r="F89" s="12">
        <v>0.274664</v>
      </c>
      <c r="G89" s="14">
        <f>IFERROR(__xludf.DUMMYFUNCTION("FILTER(WholeNMJData!E:E,WholeNMJData!$B:$B=$B89)"),194.8537)</f>
        <v>194.8537</v>
      </c>
      <c r="H89" s="14">
        <f t="shared" si="2"/>
        <v>16.57416821</v>
      </c>
      <c r="I89" s="14">
        <f>IFERROR(__xludf.DUMMYFUNCTION("FILTER(WholeNMJData!D:D,WholeNMJData!$B:$B=$B89)"),73.04889)</f>
        <v>73.04889</v>
      </c>
    </row>
    <row r="90">
      <c r="A90" s="11"/>
      <c r="B90" s="3" t="str">
        <f t="shared" si="1"/>
        <v>Con_01m_m67_a3_003</v>
      </c>
      <c r="C90" s="9" t="s">
        <v>134</v>
      </c>
      <c r="D90" s="12">
        <v>4.0</v>
      </c>
      <c r="E90" s="12">
        <v>1579.167</v>
      </c>
      <c r="F90" s="12">
        <v>0.434289</v>
      </c>
      <c r="G90" s="14">
        <f>IFERROR(__xludf.DUMMYFUNCTION("FILTER(WholeNMJData!E:E,WholeNMJData!$B:$B=$B90)"),194.8537)</f>
        <v>194.8537</v>
      </c>
      <c r="H90" s="14">
        <f t="shared" si="2"/>
        <v>8.104372665</v>
      </c>
      <c r="I90" s="14">
        <f>IFERROR(__xludf.DUMMYFUNCTION("FILTER(WholeNMJData!D:D,WholeNMJData!$B:$B=$B90)"),73.04889)</f>
        <v>73.04889</v>
      </c>
    </row>
    <row r="91">
      <c r="A91" s="11"/>
      <c r="B91" s="3" t="str">
        <f t="shared" si="1"/>
        <v>Con_01m_m67_a3_003</v>
      </c>
      <c r="C91" s="9" t="s">
        <v>135</v>
      </c>
      <c r="D91" s="12">
        <v>8.0</v>
      </c>
      <c r="E91" s="12">
        <v>1548.556</v>
      </c>
      <c r="F91" s="12">
        <v>0.477658</v>
      </c>
      <c r="G91" s="14">
        <f>IFERROR(__xludf.DUMMYFUNCTION("FILTER(WholeNMJData!E:E,WholeNMJData!$B:$B=$B91)"),194.8537)</f>
        <v>194.8537</v>
      </c>
      <c r="H91" s="14">
        <f t="shared" si="2"/>
        <v>7.947275315</v>
      </c>
      <c r="I91" s="14">
        <f>IFERROR(__xludf.DUMMYFUNCTION("FILTER(WholeNMJData!D:D,WholeNMJData!$B:$B=$B91)"),73.04889)</f>
        <v>73.04889</v>
      </c>
    </row>
    <row r="92">
      <c r="A92" s="11"/>
      <c r="B92" s="3" t="str">
        <f t="shared" si="1"/>
        <v>Con_01m_m67_a3_003</v>
      </c>
      <c r="C92" s="9" t="s">
        <v>136</v>
      </c>
      <c r="D92" s="12">
        <v>6.0</v>
      </c>
      <c r="E92" s="12">
        <v>1797.264</v>
      </c>
      <c r="F92" s="12">
        <v>0.650315</v>
      </c>
      <c r="G92" s="14">
        <f>IFERROR(__xludf.DUMMYFUNCTION("FILTER(WholeNMJData!E:E,WholeNMJData!$B:$B=$B92)"),194.8537)</f>
        <v>194.8537</v>
      </c>
      <c r="H92" s="14">
        <f t="shared" si="2"/>
        <v>9.223658571</v>
      </c>
      <c r="I92" s="14">
        <f>IFERROR(__xludf.DUMMYFUNCTION("FILTER(WholeNMJData!D:D,WholeNMJData!$B:$B=$B92)"),73.04889)</f>
        <v>73.04889</v>
      </c>
    </row>
    <row r="93">
      <c r="A93" s="11"/>
      <c r="B93" s="3" t="str">
        <f t="shared" si="1"/>
        <v>Con_01m_m67_a3_003</v>
      </c>
      <c r="C93" s="9" t="s">
        <v>137</v>
      </c>
      <c r="D93" s="12">
        <v>23.0</v>
      </c>
      <c r="E93" s="12">
        <v>1592.105</v>
      </c>
      <c r="F93" s="12">
        <v>0.542411</v>
      </c>
      <c r="G93" s="14">
        <f>IFERROR(__xludf.DUMMYFUNCTION("FILTER(WholeNMJData!E:E,WholeNMJData!$B:$B=$B93)"),194.8537)</f>
        <v>194.8537</v>
      </c>
      <c r="H93" s="14">
        <f t="shared" si="2"/>
        <v>8.170771199</v>
      </c>
      <c r="I93" s="14">
        <f>IFERROR(__xludf.DUMMYFUNCTION("FILTER(WholeNMJData!D:D,WholeNMJData!$B:$B=$B93)"),73.04889)</f>
        <v>73.04889</v>
      </c>
    </row>
    <row r="94">
      <c r="A94" s="11"/>
      <c r="B94" s="3" t="str">
        <f t="shared" si="1"/>
        <v>Con_01m_m67_a3_003</v>
      </c>
      <c r="C94" s="9" t="s">
        <v>138</v>
      </c>
      <c r="D94" s="12">
        <v>41.0</v>
      </c>
      <c r="E94" s="12">
        <v>1723.45</v>
      </c>
      <c r="F94" s="12">
        <v>0.743662</v>
      </c>
      <c r="G94" s="14">
        <f>IFERROR(__xludf.DUMMYFUNCTION("FILTER(WholeNMJData!E:E,WholeNMJData!$B:$B=$B94)"),194.8537)</f>
        <v>194.8537</v>
      </c>
      <c r="H94" s="14">
        <f t="shared" si="2"/>
        <v>8.844841027</v>
      </c>
      <c r="I94" s="14">
        <f>IFERROR(__xludf.DUMMYFUNCTION("FILTER(WholeNMJData!D:D,WholeNMJData!$B:$B=$B94)"),73.04889)</f>
        <v>73.04889</v>
      </c>
    </row>
    <row r="95">
      <c r="A95" s="11"/>
      <c r="B95" s="3" t="str">
        <f t="shared" si="1"/>
        <v>Con_01m_m67_a3_003</v>
      </c>
      <c r="C95" s="9" t="s">
        <v>139</v>
      </c>
      <c r="D95" s="12">
        <v>6.0</v>
      </c>
      <c r="E95" s="12">
        <v>1762.706</v>
      </c>
      <c r="F95" s="12">
        <v>0.381635</v>
      </c>
      <c r="G95" s="14">
        <f>IFERROR(__xludf.DUMMYFUNCTION("FILTER(WholeNMJData!E:E,WholeNMJData!$B:$B=$B95)"),194.8537)</f>
        <v>194.8537</v>
      </c>
      <c r="H95" s="14">
        <f t="shared" si="2"/>
        <v>9.046304997</v>
      </c>
      <c r="I95" s="14">
        <f>IFERROR(__xludf.DUMMYFUNCTION("FILTER(WholeNMJData!D:D,WholeNMJData!$B:$B=$B95)"),73.04889)</f>
        <v>73.04889</v>
      </c>
    </row>
    <row r="96">
      <c r="A96" s="11"/>
      <c r="B96" s="3" t="str">
        <f t="shared" si="1"/>
        <v>Con_01m_m67_a3_003</v>
      </c>
      <c r="C96" s="9" t="s">
        <v>140</v>
      </c>
      <c r="D96" s="12">
        <v>21.0</v>
      </c>
      <c r="E96" s="12">
        <v>1632.348</v>
      </c>
      <c r="F96" s="12">
        <v>0.559188</v>
      </c>
      <c r="G96" s="14">
        <f>IFERROR(__xludf.DUMMYFUNCTION("FILTER(WholeNMJData!E:E,WholeNMJData!$B:$B=$B96)"),194.8537)</f>
        <v>194.8537</v>
      </c>
      <c r="H96" s="14">
        <f t="shared" si="2"/>
        <v>8.377300508</v>
      </c>
      <c r="I96" s="14">
        <f>IFERROR(__xludf.DUMMYFUNCTION("FILTER(WholeNMJData!D:D,WholeNMJData!$B:$B=$B96)"),73.04889)</f>
        <v>73.04889</v>
      </c>
    </row>
    <row r="97">
      <c r="A97" s="11"/>
      <c r="B97" s="3" t="str">
        <f t="shared" si="1"/>
        <v>Con_01m_m67_a3_003</v>
      </c>
      <c r="C97" s="9" t="s">
        <v>141</v>
      </c>
      <c r="D97" s="12">
        <v>176.0</v>
      </c>
      <c r="E97" s="12">
        <v>2291.541</v>
      </c>
      <c r="F97" s="12">
        <v>1.170146</v>
      </c>
      <c r="G97" s="14">
        <f>IFERROR(__xludf.DUMMYFUNCTION("FILTER(WholeNMJData!E:E,WholeNMJData!$B:$B=$B97)"),194.8537)</f>
        <v>194.8537</v>
      </c>
      <c r="H97" s="14">
        <f t="shared" si="2"/>
        <v>11.76031556</v>
      </c>
      <c r="I97" s="14">
        <f>IFERROR(__xludf.DUMMYFUNCTION("FILTER(WholeNMJData!D:D,WholeNMJData!$B:$B=$B97)"),73.04889)</f>
        <v>73.04889</v>
      </c>
    </row>
    <row r="98">
      <c r="A98" s="11"/>
      <c r="B98" s="3" t="str">
        <f t="shared" si="1"/>
        <v>Con_01m_m67_a3_003</v>
      </c>
      <c r="C98" s="9" t="s">
        <v>142</v>
      </c>
      <c r="D98" s="12">
        <v>19.0</v>
      </c>
      <c r="E98" s="12">
        <v>1643.623</v>
      </c>
      <c r="F98" s="12">
        <v>0.607144</v>
      </c>
      <c r="G98" s="14">
        <f>IFERROR(__xludf.DUMMYFUNCTION("FILTER(WholeNMJData!E:E,WholeNMJData!$B:$B=$B98)"),194.8537)</f>
        <v>194.8537</v>
      </c>
      <c r="H98" s="14">
        <f t="shared" si="2"/>
        <v>8.435164434</v>
      </c>
      <c r="I98" s="14">
        <f>IFERROR(__xludf.DUMMYFUNCTION("FILTER(WholeNMJData!D:D,WholeNMJData!$B:$B=$B98)"),73.04889)</f>
        <v>73.04889</v>
      </c>
    </row>
    <row r="99">
      <c r="A99" s="11"/>
      <c r="B99" s="3" t="str">
        <f t="shared" si="1"/>
        <v>Con_01m_m67_a3_003</v>
      </c>
      <c r="C99" s="9" t="s">
        <v>143</v>
      </c>
      <c r="D99" s="12">
        <v>25.0</v>
      </c>
      <c r="E99" s="12">
        <v>1856.932</v>
      </c>
      <c r="F99" s="12">
        <v>0.790303</v>
      </c>
      <c r="G99" s="14">
        <f>IFERROR(__xludf.DUMMYFUNCTION("FILTER(WholeNMJData!E:E,WholeNMJData!$B:$B=$B99)"),194.8537)</f>
        <v>194.8537</v>
      </c>
      <c r="H99" s="14">
        <f t="shared" si="2"/>
        <v>9.529878057</v>
      </c>
      <c r="I99" s="14">
        <f>IFERROR(__xludf.DUMMYFUNCTION("FILTER(WholeNMJData!D:D,WholeNMJData!$B:$B=$B99)"),73.04889)</f>
        <v>73.04889</v>
      </c>
    </row>
    <row r="100">
      <c r="A100" s="11"/>
      <c r="B100" s="3" t="str">
        <f t="shared" si="1"/>
        <v>Con_01m_m67_a3_003</v>
      </c>
      <c r="C100" s="9" t="s">
        <v>144</v>
      </c>
      <c r="D100" s="12">
        <v>6.0</v>
      </c>
      <c r="E100" s="12">
        <v>1920.879</v>
      </c>
      <c r="F100" s="12">
        <v>0.402998</v>
      </c>
      <c r="G100" s="14">
        <f>IFERROR(__xludf.DUMMYFUNCTION("FILTER(WholeNMJData!E:E,WholeNMJData!$B:$B=$B100)"),194.8537)</f>
        <v>194.8537</v>
      </c>
      <c r="H100" s="14">
        <f t="shared" si="2"/>
        <v>9.858057609</v>
      </c>
      <c r="I100" s="14">
        <f>IFERROR(__xludf.DUMMYFUNCTION("FILTER(WholeNMJData!D:D,WholeNMJData!$B:$B=$B100)"),73.04889)</f>
        <v>73.04889</v>
      </c>
    </row>
    <row r="101">
      <c r="A101" s="11"/>
      <c r="B101" s="3" t="str">
        <f t="shared" si="1"/>
        <v>Con_01m_m67_a3_003</v>
      </c>
      <c r="C101" s="9" t="s">
        <v>145</v>
      </c>
      <c r="D101" s="12">
        <v>14.0</v>
      </c>
      <c r="E101" s="12">
        <v>1591.034</v>
      </c>
      <c r="F101" s="12">
        <v>0.592528</v>
      </c>
      <c r="G101" s="14">
        <f>IFERROR(__xludf.DUMMYFUNCTION("FILTER(WholeNMJData!E:E,WholeNMJData!$B:$B=$B101)"),194.8537)</f>
        <v>194.8537</v>
      </c>
      <c r="H101" s="14">
        <f t="shared" si="2"/>
        <v>8.165274768</v>
      </c>
      <c r="I101" s="14">
        <f>IFERROR(__xludf.DUMMYFUNCTION("FILTER(WholeNMJData!D:D,WholeNMJData!$B:$B=$B101)"),73.04889)</f>
        <v>73.04889</v>
      </c>
    </row>
    <row r="102">
      <c r="A102" s="11"/>
      <c r="B102" s="3" t="str">
        <f t="shared" si="1"/>
        <v>Con_01m_m67_a3_003</v>
      </c>
      <c r="C102" s="9" t="s">
        <v>146</v>
      </c>
      <c r="D102" s="12">
        <v>3.0</v>
      </c>
      <c r="E102" s="12">
        <v>1632.99</v>
      </c>
      <c r="F102" s="12">
        <v>0.647653</v>
      </c>
      <c r="G102" s="14">
        <f>IFERROR(__xludf.DUMMYFUNCTION("FILTER(WholeNMJData!E:E,WholeNMJData!$B:$B=$B102)"),194.8537)</f>
        <v>194.8537</v>
      </c>
      <c r="H102" s="14">
        <f t="shared" si="2"/>
        <v>8.380595288</v>
      </c>
      <c r="I102" s="14">
        <f>IFERROR(__xludf.DUMMYFUNCTION("FILTER(WholeNMJData!D:D,WholeNMJData!$B:$B=$B102)"),73.04889)</f>
        <v>73.04889</v>
      </c>
    </row>
    <row r="103">
      <c r="A103" s="11"/>
      <c r="B103" s="3" t="str">
        <f t="shared" si="1"/>
        <v>Con_01m_m67_a3_003</v>
      </c>
      <c r="C103" s="9" t="s">
        <v>147</v>
      </c>
      <c r="D103" s="12">
        <v>12.0</v>
      </c>
      <c r="E103" s="12">
        <v>1717.844</v>
      </c>
      <c r="F103" s="12">
        <v>0.419042</v>
      </c>
      <c r="G103" s="14">
        <f>IFERROR(__xludf.DUMMYFUNCTION("FILTER(WholeNMJData!E:E,WholeNMJData!$B:$B=$B103)"),194.8537)</f>
        <v>194.8537</v>
      </c>
      <c r="H103" s="14">
        <f t="shared" si="2"/>
        <v>8.816070724</v>
      </c>
      <c r="I103" s="14">
        <f>IFERROR(__xludf.DUMMYFUNCTION("FILTER(WholeNMJData!D:D,WholeNMJData!$B:$B=$B103)"),73.04889)</f>
        <v>73.04889</v>
      </c>
    </row>
    <row r="104">
      <c r="A104" s="11"/>
      <c r="B104" s="3" t="str">
        <f t="shared" si="1"/>
        <v>Con_01m_m67_a3_003</v>
      </c>
      <c r="C104" s="9" t="s">
        <v>148</v>
      </c>
      <c r="D104" s="12">
        <v>18.0</v>
      </c>
      <c r="E104" s="12">
        <v>1897.532</v>
      </c>
      <c r="F104" s="12">
        <v>0.922937</v>
      </c>
      <c r="G104" s="14">
        <f>IFERROR(__xludf.DUMMYFUNCTION("FILTER(WholeNMJData!E:E,WholeNMJData!$B:$B=$B104)"),194.8537)</f>
        <v>194.8537</v>
      </c>
      <c r="H104" s="14">
        <f t="shared" si="2"/>
        <v>9.73823951</v>
      </c>
      <c r="I104" s="14">
        <f>IFERROR(__xludf.DUMMYFUNCTION("FILTER(WholeNMJData!D:D,WholeNMJData!$B:$B=$B104)"),73.04889)</f>
        <v>73.04889</v>
      </c>
    </row>
    <row r="105">
      <c r="A105" s="11"/>
      <c r="B105" s="3" t="str">
        <f t="shared" si="1"/>
        <v>Con_01m_m67_a3_003</v>
      </c>
      <c r="C105" s="9" t="s">
        <v>149</v>
      </c>
      <c r="D105" s="12">
        <v>74.0</v>
      </c>
      <c r="E105" s="12">
        <v>2788.732</v>
      </c>
      <c r="F105" s="12">
        <v>0.963863</v>
      </c>
      <c r="G105" s="14">
        <f>IFERROR(__xludf.DUMMYFUNCTION("FILTER(WholeNMJData!E:E,WholeNMJData!$B:$B=$B105)"),194.8537)</f>
        <v>194.8537</v>
      </c>
      <c r="H105" s="14">
        <f t="shared" si="2"/>
        <v>14.31192736</v>
      </c>
      <c r="I105" s="14">
        <f>IFERROR(__xludf.DUMMYFUNCTION("FILTER(WholeNMJData!D:D,WholeNMJData!$B:$B=$B105)"),73.04889)</f>
        <v>73.04889</v>
      </c>
    </row>
    <row r="106">
      <c r="A106" s="11"/>
      <c r="B106" s="3" t="str">
        <f t="shared" si="1"/>
        <v>Con_01m_m67_a3_003</v>
      </c>
      <c r="C106" s="9" t="s">
        <v>150</v>
      </c>
      <c r="D106" s="12">
        <v>9.0</v>
      </c>
      <c r="E106" s="12">
        <v>1761.319</v>
      </c>
      <c r="F106" s="12">
        <v>0.425402</v>
      </c>
      <c r="G106" s="14">
        <f>IFERROR(__xludf.DUMMYFUNCTION("FILTER(WholeNMJData!E:E,WholeNMJData!$B:$B=$B106)"),194.8537)</f>
        <v>194.8537</v>
      </c>
      <c r="H106" s="14">
        <f t="shared" si="2"/>
        <v>9.039186836</v>
      </c>
      <c r="I106" s="14">
        <f>IFERROR(__xludf.DUMMYFUNCTION("FILTER(WholeNMJData!D:D,WholeNMJData!$B:$B=$B106)"),73.04889)</f>
        <v>73.04889</v>
      </c>
    </row>
    <row r="107">
      <c r="A107" s="11"/>
      <c r="B107" s="3" t="str">
        <f t="shared" si="1"/>
        <v>Con_01m_m67_a3_003</v>
      </c>
      <c r="C107" s="9" t="s">
        <v>151</v>
      </c>
      <c r="D107" s="12">
        <v>3.0</v>
      </c>
      <c r="E107" s="12">
        <v>1328.737</v>
      </c>
      <c r="F107" s="12">
        <v>0.225247</v>
      </c>
      <c r="G107" s="14">
        <f>IFERROR(__xludf.DUMMYFUNCTION("FILTER(WholeNMJData!E:E,WholeNMJData!$B:$B=$B107)"),194.8537)</f>
        <v>194.8537</v>
      </c>
      <c r="H107" s="14">
        <f t="shared" si="2"/>
        <v>6.81915201</v>
      </c>
      <c r="I107" s="14">
        <f>IFERROR(__xludf.DUMMYFUNCTION("FILTER(WholeNMJData!D:D,WholeNMJData!$B:$B=$B107)"),73.04889)</f>
        <v>73.04889</v>
      </c>
    </row>
    <row r="108">
      <c r="A108" s="11"/>
      <c r="B108" s="3" t="str">
        <f t="shared" si="1"/>
        <v>Con_01m_m67_a3_003</v>
      </c>
      <c r="C108" s="9" t="s">
        <v>152</v>
      </c>
      <c r="D108" s="12">
        <v>4.0</v>
      </c>
      <c r="E108" s="12">
        <v>1715.636</v>
      </c>
      <c r="F108" s="12">
        <v>0.547362</v>
      </c>
      <c r="G108" s="14">
        <f>IFERROR(__xludf.DUMMYFUNCTION("FILTER(WholeNMJData!E:E,WholeNMJData!$B:$B=$B108)"),194.8537)</f>
        <v>194.8537</v>
      </c>
      <c r="H108" s="14">
        <f t="shared" si="2"/>
        <v>8.804739145</v>
      </c>
      <c r="I108" s="14">
        <f>IFERROR(__xludf.DUMMYFUNCTION("FILTER(WholeNMJData!D:D,WholeNMJData!$B:$B=$B108)"),73.04889)</f>
        <v>73.04889</v>
      </c>
    </row>
    <row r="109">
      <c r="A109" s="11"/>
      <c r="B109" s="3" t="str">
        <f t="shared" si="1"/>
        <v>Con_01m_m67_a3_003</v>
      </c>
      <c r="C109" s="9" t="s">
        <v>153</v>
      </c>
      <c r="D109" s="12">
        <v>5.0</v>
      </c>
      <c r="E109" s="12">
        <v>1573.584</v>
      </c>
      <c r="F109" s="12">
        <v>0.528824</v>
      </c>
      <c r="G109" s="14">
        <f>IFERROR(__xludf.DUMMYFUNCTION("FILTER(WholeNMJData!E:E,WholeNMJData!$B:$B=$B109)"),194.8537)</f>
        <v>194.8537</v>
      </c>
      <c r="H109" s="14">
        <f t="shared" si="2"/>
        <v>8.075720399</v>
      </c>
      <c r="I109" s="14">
        <f>IFERROR(__xludf.DUMMYFUNCTION("FILTER(WholeNMJData!D:D,WholeNMJData!$B:$B=$B109)"),73.04889)</f>
        <v>73.04889</v>
      </c>
    </row>
    <row r="110">
      <c r="A110" s="11"/>
      <c r="B110" s="3" t="str">
        <f t="shared" si="1"/>
        <v>Con_01m_m67_a3_003</v>
      </c>
      <c r="C110" s="9" t="s">
        <v>154</v>
      </c>
      <c r="D110" s="12">
        <v>54.0</v>
      </c>
      <c r="E110" s="12">
        <v>3240.52</v>
      </c>
      <c r="F110" s="12">
        <v>0.676229</v>
      </c>
      <c r="G110" s="14">
        <f>IFERROR(__xludf.DUMMYFUNCTION("FILTER(WholeNMJData!E:E,WholeNMJData!$B:$B=$B110)"),194.8537)</f>
        <v>194.8537</v>
      </c>
      <c r="H110" s="14">
        <f t="shared" si="2"/>
        <v>16.63052844</v>
      </c>
      <c r="I110" s="14">
        <f>IFERROR(__xludf.DUMMYFUNCTION("FILTER(WholeNMJData!D:D,WholeNMJData!$B:$B=$B110)"),73.04889)</f>
        <v>73.04889</v>
      </c>
    </row>
    <row r="111">
      <c r="A111" s="11"/>
      <c r="B111" s="3" t="str">
        <f t="shared" si="1"/>
        <v>Con_01m_m67_a3_003</v>
      </c>
      <c r="C111" s="9" t="s">
        <v>155</v>
      </c>
      <c r="D111" s="12">
        <v>3.0</v>
      </c>
      <c r="E111" s="12">
        <v>1290.379</v>
      </c>
      <c r="F111" s="12">
        <v>0.291759</v>
      </c>
      <c r="G111" s="14">
        <f>IFERROR(__xludf.DUMMYFUNCTION("FILTER(WholeNMJData!E:E,WholeNMJData!$B:$B=$B111)"),194.8537)</f>
        <v>194.8537</v>
      </c>
      <c r="H111" s="14">
        <f t="shared" si="2"/>
        <v>6.622296626</v>
      </c>
      <c r="I111" s="14">
        <f>IFERROR(__xludf.DUMMYFUNCTION("FILTER(WholeNMJData!D:D,WholeNMJData!$B:$B=$B111)"),73.04889)</f>
        <v>73.04889</v>
      </c>
    </row>
    <row r="112">
      <c r="A112" s="11"/>
      <c r="B112" s="3" t="str">
        <f t="shared" si="1"/>
        <v>Con_01m_m67_a3_003</v>
      </c>
      <c r="C112" s="9" t="s">
        <v>156</v>
      </c>
      <c r="D112" s="12">
        <v>5.0</v>
      </c>
      <c r="E112" s="12">
        <v>1768.397</v>
      </c>
      <c r="F112" s="12">
        <v>0.394556</v>
      </c>
      <c r="G112" s="14">
        <f>IFERROR(__xludf.DUMMYFUNCTION("FILTER(WholeNMJData!E:E,WholeNMJData!$B:$B=$B112)"),194.8537)</f>
        <v>194.8537</v>
      </c>
      <c r="H112" s="14">
        <f t="shared" si="2"/>
        <v>9.075511525</v>
      </c>
      <c r="I112" s="14">
        <f>IFERROR(__xludf.DUMMYFUNCTION("FILTER(WholeNMJData!D:D,WholeNMJData!$B:$B=$B112)"),73.04889)</f>
        <v>73.04889</v>
      </c>
    </row>
    <row r="113">
      <c r="A113" s="11"/>
      <c r="B113" s="3" t="str">
        <f t="shared" si="1"/>
        <v>Con_01m_m67_a3_003</v>
      </c>
      <c r="C113" s="9" t="s">
        <v>157</v>
      </c>
      <c r="D113" s="12">
        <v>12.0</v>
      </c>
      <c r="E113" s="12">
        <v>1698.942</v>
      </c>
      <c r="F113" s="12">
        <v>0.380519</v>
      </c>
      <c r="G113" s="14">
        <f>IFERROR(__xludf.DUMMYFUNCTION("FILTER(WholeNMJData!E:E,WholeNMJData!$B:$B=$B113)"),194.8537)</f>
        <v>194.8537</v>
      </c>
      <c r="H113" s="14">
        <f t="shared" si="2"/>
        <v>8.719064611</v>
      </c>
      <c r="I113" s="14">
        <f>IFERROR(__xludf.DUMMYFUNCTION("FILTER(WholeNMJData!D:D,WholeNMJData!$B:$B=$B113)"),73.04889)</f>
        <v>73.04889</v>
      </c>
    </row>
    <row r="114">
      <c r="A114" s="11"/>
      <c r="B114" s="3" t="str">
        <f t="shared" si="1"/>
        <v>Con_01m_m67_a3_003</v>
      </c>
      <c r="C114" s="9" t="s">
        <v>158</v>
      </c>
      <c r="D114" s="12">
        <v>29.0</v>
      </c>
      <c r="E114" s="12">
        <v>1897.423</v>
      </c>
      <c r="F114" s="12">
        <v>0.76637</v>
      </c>
      <c r="G114" s="14">
        <f>IFERROR(__xludf.DUMMYFUNCTION("FILTER(WholeNMJData!E:E,WholeNMJData!$B:$B=$B114)"),194.8537)</f>
        <v>194.8537</v>
      </c>
      <c r="H114" s="14">
        <f t="shared" si="2"/>
        <v>9.737680116</v>
      </c>
      <c r="I114" s="14">
        <f>IFERROR(__xludf.DUMMYFUNCTION("FILTER(WholeNMJData!D:D,WholeNMJData!$B:$B=$B114)"),73.04889)</f>
        <v>73.04889</v>
      </c>
    </row>
    <row r="115">
      <c r="A115" s="11"/>
      <c r="B115" s="3" t="str">
        <f t="shared" si="1"/>
        <v>Con_01m_m67_a3_003</v>
      </c>
      <c r="C115" s="9" t="s">
        <v>159</v>
      </c>
      <c r="D115" s="12">
        <v>3.0</v>
      </c>
      <c r="E115" s="12">
        <v>1613.776</v>
      </c>
      <c r="F115" s="12">
        <v>0.631785</v>
      </c>
      <c r="G115" s="14">
        <f>IFERROR(__xludf.DUMMYFUNCTION("FILTER(WholeNMJData!E:E,WholeNMJData!$B:$B=$B115)"),194.8537)</f>
        <v>194.8537</v>
      </c>
      <c r="H115" s="14">
        <f t="shared" si="2"/>
        <v>8.281987974</v>
      </c>
      <c r="I115" s="14">
        <f>IFERROR(__xludf.DUMMYFUNCTION("FILTER(WholeNMJData!D:D,WholeNMJData!$B:$B=$B115)"),73.04889)</f>
        <v>73.04889</v>
      </c>
    </row>
    <row r="116">
      <c r="A116" s="11"/>
      <c r="B116" s="3" t="str">
        <f t="shared" si="1"/>
        <v>Con_01m_m67_a3_003</v>
      </c>
      <c r="C116" s="9" t="s">
        <v>160</v>
      </c>
      <c r="D116" s="12">
        <v>3.0</v>
      </c>
      <c r="E116" s="12">
        <v>1380.467</v>
      </c>
      <c r="F116" s="12">
        <v>0.396973</v>
      </c>
      <c r="G116" s="14">
        <f>IFERROR(__xludf.DUMMYFUNCTION("FILTER(WholeNMJData!E:E,WholeNMJData!$B:$B=$B116)"),194.8537)</f>
        <v>194.8537</v>
      </c>
      <c r="H116" s="14">
        <f t="shared" si="2"/>
        <v>7.08463324</v>
      </c>
      <c r="I116" s="14">
        <f>IFERROR(__xludf.DUMMYFUNCTION("FILTER(WholeNMJData!D:D,WholeNMJData!$B:$B=$B116)"),73.04889)</f>
        <v>73.04889</v>
      </c>
    </row>
    <row r="117">
      <c r="A117" s="11"/>
      <c r="B117" s="3" t="str">
        <f t="shared" si="1"/>
        <v>Con_01m_m67_a3_003</v>
      </c>
      <c r="C117" s="9" t="s">
        <v>161</v>
      </c>
      <c r="D117" s="12">
        <v>4.0</v>
      </c>
      <c r="E117" s="12">
        <v>1546.379</v>
      </c>
      <c r="F117" s="12">
        <v>0.197851</v>
      </c>
      <c r="G117" s="14">
        <f>IFERROR(__xludf.DUMMYFUNCTION("FILTER(WholeNMJData!E:E,WholeNMJData!$B:$B=$B117)"),194.8537)</f>
        <v>194.8537</v>
      </c>
      <c r="H117" s="14">
        <f t="shared" si="2"/>
        <v>7.93610283</v>
      </c>
      <c r="I117" s="14">
        <f>IFERROR(__xludf.DUMMYFUNCTION("FILTER(WholeNMJData!D:D,WholeNMJData!$B:$B=$B117)"),73.04889)</f>
        <v>73.04889</v>
      </c>
    </row>
    <row r="118">
      <c r="A118" s="11"/>
      <c r="B118" s="3" t="str">
        <f t="shared" si="1"/>
        <v>Con_01m_m67_a3_003</v>
      </c>
      <c r="C118" s="9" t="s">
        <v>162</v>
      </c>
      <c r="D118" s="12">
        <v>7.0</v>
      </c>
      <c r="E118" s="12">
        <v>1738.978</v>
      </c>
      <c r="F118" s="12">
        <v>0.492634</v>
      </c>
      <c r="G118" s="14">
        <f>IFERROR(__xludf.DUMMYFUNCTION("FILTER(WholeNMJData!E:E,WholeNMJData!$B:$B=$B118)"),194.8537)</f>
        <v>194.8537</v>
      </c>
      <c r="H118" s="14">
        <f t="shared" si="2"/>
        <v>8.924531584</v>
      </c>
      <c r="I118" s="14">
        <f>IFERROR(__xludf.DUMMYFUNCTION("FILTER(WholeNMJData!D:D,WholeNMJData!$B:$B=$B118)"),73.04889)</f>
        <v>73.04889</v>
      </c>
    </row>
    <row r="119">
      <c r="A119" s="11"/>
      <c r="B119" s="3" t="str">
        <f t="shared" si="1"/>
        <v>Con_01m_m67_a3_003</v>
      </c>
      <c r="C119" s="9" t="s">
        <v>163</v>
      </c>
      <c r="D119" s="12">
        <v>52.0</v>
      </c>
      <c r="E119" s="12">
        <v>1959.724</v>
      </c>
      <c r="F119" s="12">
        <v>0.901487</v>
      </c>
      <c r="G119" s="14">
        <f>IFERROR(__xludf.DUMMYFUNCTION("FILTER(WholeNMJData!E:E,WholeNMJData!$B:$B=$B119)"),194.8537)</f>
        <v>194.8537</v>
      </c>
      <c r="H119" s="14">
        <f t="shared" si="2"/>
        <v>10.0574123</v>
      </c>
      <c r="I119" s="14">
        <f>IFERROR(__xludf.DUMMYFUNCTION("FILTER(WholeNMJData!D:D,WholeNMJData!$B:$B=$B119)"),73.04889)</f>
        <v>73.04889</v>
      </c>
    </row>
    <row r="120">
      <c r="A120" s="11"/>
      <c r="B120" s="3" t="str">
        <f t="shared" si="1"/>
        <v>Con_01m_m67_a3_003</v>
      </c>
      <c r="C120" s="9" t="s">
        <v>164</v>
      </c>
      <c r="D120" s="12">
        <v>15.0</v>
      </c>
      <c r="E120" s="12">
        <v>2059.95</v>
      </c>
      <c r="F120" s="12">
        <v>0.515816</v>
      </c>
      <c r="G120" s="14">
        <f>IFERROR(__xludf.DUMMYFUNCTION("FILTER(WholeNMJData!E:E,WholeNMJData!$B:$B=$B120)"),194.8537)</f>
        <v>194.8537</v>
      </c>
      <c r="H120" s="14">
        <f t="shared" si="2"/>
        <v>10.5717777</v>
      </c>
      <c r="I120" s="14">
        <f>IFERROR(__xludf.DUMMYFUNCTION("FILTER(WholeNMJData!D:D,WholeNMJData!$B:$B=$B120)"),73.04889)</f>
        <v>73.04889</v>
      </c>
    </row>
    <row r="121">
      <c r="A121" s="11"/>
      <c r="B121" s="3" t="str">
        <f t="shared" si="1"/>
        <v>Con_01m_m67_a3_003</v>
      </c>
      <c r="C121" s="9" t="s">
        <v>165</v>
      </c>
      <c r="D121" s="12">
        <v>3.0</v>
      </c>
      <c r="E121" s="12">
        <v>1372.412</v>
      </c>
      <c r="F121" s="12">
        <v>0.254964</v>
      </c>
      <c r="G121" s="14">
        <f>IFERROR(__xludf.DUMMYFUNCTION("FILTER(WholeNMJData!E:E,WholeNMJData!$B:$B=$B121)"),194.8537)</f>
        <v>194.8537</v>
      </c>
      <c r="H121" s="14">
        <f t="shared" si="2"/>
        <v>7.043294533</v>
      </c>
      <c r="I121" s="14">
        <f>IFERROR(__xludf.DUMMYFUNCTION("FILTER(WholeNMJData!D:D,WholeNMJData!$B:$B=$B121)"),73.04889)</f>
        <v>73.04889</v>
      </c>
    </row>
    <row r="122">
      <c r="A122" s="11"/>
      <c r="B122" s="3" t="str">
        <f t="shared" si="1"/>
        <v>Con_01m_m67_a3_003</v>
      </c>
      <c r="C122" s="9" t="s">
        <v>166</v>
      </c>
      <c r="D122" s="12">
        <v>23.0</v>
      </c>
      <c r="E122" s="12">
        <v>1780.032</v>
      </c>
      <c r="F122" s="12">
        <v>1.147682</v>
      </c>
      <c r="G122" s="14">
        <f>IFERROR(__xludf.DUMMYFUNCTION("FILTER(WholeNMJData!E:E,WholeNMJData!$B:$B=$B122)"),194.8537)</f>
        <v>194.8537</v>
      </c>
      <c r="H122" s="14">
        <f t="shared" si="2"/>
        <v>9.13522299</v>
      </c>
      <c r="I122" s="14">
        <f>IFERROR(__xludf.DUMMYFUNCTION("FILTER(WholeNMJData!D:D,WholeNMJData!$B:$B=$B122)"),73.04889)</f>
        <v>73.04889</v>
      </c>
    </row>
    <row r="123">
      <c r="A123" s="11"/>
      <c r="B123" s="3" t="str">
        <f t="shared" si="1"/>
        <v>Con_01m_m67_a3_003</v>
      </c>
      <c r="C123" s="9" t="s">
        <v>167</v>
      </c>
      <c r="D123" s="12">
        <v>3.0</v>
      </c>
      <c r="E123" s="12">
        <v>1676.769</v>
      </c>
      <c r="F123" s="12">
        <v>0.353578</v>
      </c>
      <c r="G123" s="14">
        <f>IFERROR(__xludf.DUMMYFUNCTION("FILTER(WholeNMJData!E:E,WholeNMJData!$B:$B=$B123)"),194.8537)</f>
        <v>194.8537</v>
      </c>
      <c r="H123" s="14">
        <f t="shared" si="2"/>
        <v>8.605271545</v>
      </c>
      <c r="I123" s="14">
        <f>IFERROR(__xludf.DUMMYFUNCTION("FILTER(WholeNMJData!D:D,WholeNMJData!$B:$B=$B123)"),73.04889)</f>
        <v>73.04889</v>
      </c>
    </row>
    <row r="124">
      <c r="A124" s="11"/>
      <c r="B124" s="3" t="str">
        <f t="shared" si="1"/>
        <v>Con_01m_m67_a3_003</v>
      </c>
      <c r="C124" s="9" t="s">
        <v>168</v>
      </c>
      <c r="D124" s="12">
        <v>33.0</v>
      </c>
      <c r="E124" s="12">
        <v>2118.6</v>
      </c>
      <c r="F124" s="12">
        <v>0.818489</v>
      </c>
      <c r="G124" s="14">
        <f>IFERROR(__xludf.DUMMYFUNCTION("FILTER(WholeNMJData!E:E,WholeNMJData!$B:$B=$B124)"),194.8537)</f>
        <v>194.8537</v>
      </c>
      <c r="H124" s="14">
        <f t="shared" si="2"/>
        <v>10.87277275</v>
      </c>
      <c r="I124" s="14">
        <f>IFERROR(__xludf.DUMMYFUNCTION("FILTER(WholeNMJData!D:D,WholeNMJData!$B:$B=$B124)"),73.04889)</f>
        <v>73.04889</v>
      </c>
    </row>
    <row r="125">
      <c r="A125" s="11"/>
      <c r="B125" s="3" t="str">
        <f t="shared" si="1"/>
        <v>Con_01m_m67_a3_003</v>
      </c>
      <c r="C125" s="9" t="s">
        <v>169</v>
      </c>
      <c r="D125" s="12">
        <v>3.0</v>
      </c>
      <c r="E125" s="12">
        <v>1527.622</v>
      </c>
      <c r="F125" s="12">
        <v>0.387747</v>
      </c>
      <c r="G125" s="14">
        <f>IFERROR(__xludf.DUMMYFUNCTION("FILTER(WholeNMJData!E:E,WholeNMJData!$B:$B=$B125)"),194.8537)</f>
        <v>194.8537</v>
      </c>
      <c r="H125" s="14">
        <f t="shared" si="2"/>
        <v>7.839840865</v>
      </c>
      <c r="I125" s="14">
        <f>IFERROR(__xludf.DUMMYFUNCTION("FILTER(WholeNMJData!D:D,WholeNMJData!$B:$B=$B125)"),73.04889)</f>
        <v>73.04889</v>
      </c>
    </row>
    <row r="126">
      <c r="A126" s="11"/>
      <c r="B126" s="3" t="str">
        <f t="shared" si="1"/>
        <v>Con_01m_m67_a3_003</v>
      </c>
      <c r="C126" s="9" t="s">
        <v>170</v>
      </c>
      <c r="D126" s="12">
        <v>3.0</v>
      </c>
      <c r="E126" s="12">
        <v>1641.976</v>
      </c>
      <c r="F126" s="12">
        <v>0.516629</v>
      </c>
      <c r="G126" s="14">
        <f>IFERROR(__xludf.DUMMYFUNCTION("FILTER(WholeNMJData!E:E,WholeNMJData!$B:$B=$B126)"),194.8537)</f>
        <v>194.8537</v>
      </c>
      <c r="H126" s="14">
        <f t="shared" si="2"/>
        <v>8.426711938</v>
      </c>
      <c r="I126" s="14">
        <f>IFERROR(__xludf.DUMMYFUNCTION("FILTER(WholeNMJData!D:D,WholeNMJData!$B:$B=$B126)"),73.04889)</f>
        <v>73.04889</v>
      </c>
    </row>
    <row r="127">
      <c r="A127" s="11"/>
      <c r="B127" s="3" t="str">
        <f t="shared" si="1"/>
        <v>Con_01m_m67_a3_003</v>
      </c>
      <c r="C127" s="9" t="s">
        <v>171</v>
      </c>
      <c r="D127" s="12">
        <v>25.0</v>
      </c>
      <c r="E127" s="12">
        <v>2200.956</v>
      </c>
      <c r="F127" s="12">
        <v>0.954744</v>
      </c>
      <c r="G127" s="14">
        <f>IFERROR(__xludf.DUMMYFUNCTION("FILTER(WholeNMJData!E:E,WholeNMJData!$B:$B=$B127)"),194.8537)</f>
        <v>194.8537</v>
      </c>
      <c r="H127" s="14">
        <f t="shared" si="2"/>
        <v>11.29542831</v>
      </c>
      <c r="I127" s="14">
        <f>IFERROR(__xludf.DUMMYFUNCTION("FILTER(WholeNMJData!D:D,WholeNMJData!$B:$B=$B127)"),73.04889)</f>
        <v>73.04889</v>
      </c>
    </row>
    <row r="128">
      <c r="A128" s="11"/>
      <c r="B128" s="3" t="str">
        <f t="shared" si="1"/>
        <v>Con_01m_m67_a3_003</v>
      </c>
      <c r="C128" s="9" t="s">
        <v>172</v>
      </c>
      <c r="D128" s="12">
        <v>65.0</v>
      </c>
      <c r="E128" s="12">
        <v>2693.472</v>
      </c>
      <c r="F128" s="12">
        <v>1.203104</v>
      </c>
      <c r="G128" s="14">
        <f>IFERROR(__xludf.DUMMYFUNCTION("FILTER(WholeNMJData!E:E,WholeNMJData!$B:$B=$B128)"),194.8537)</f>
        <v>194.8537</v>
      </c>
      <c r="H128" s="14">
        <f t="shared" si="2"/>
        <v>13.82304775</v>
      </c>
      <c r="I128" s="14">
        <f>IFERROR(__xludf.DUMMYFUNCTION("FILTER(WholeNMJData!D:D,WholeNMJData!$B:$B=$B128)"),73.04889)</f>
        <v>73.04889</v>
      </c>
    </row>
    <row r="129">
      <c r="A129" s="11"/>
      <c r="B129" s="3" t="str">
        <f t="shared" si="1"/>
        <v>Con_01m_m67_a3_003</v>
      </c>
      <c r="C129" s="9" t="s">
        <v>173</v>
      </c>
      <c r="D129" s="12">
        <v>22.0</v>
      </c>
      <c r="E129" s="12">
        <v>1668.014</v>
      </c>
      <c r="F129" s="12">
        <v>0.589555</v>
      </c>
      <c r="G129" s="14">
        <f>IFERROR(__xludf.DUMMYFUNCTION("FILTER(WholeNMJData!E:E,WholeNMJData!$B:$B=$B129)"),194.8537)</f>
        <v>194.8537</v>
      </c>
      <c r="H129" s="14">
        <f t="shared" si="2"/>
        <v>8.560340399</v>
      </c>
      <c r="I129" s="14">
        <f>IFERROR(__xludf.DUMMYFUNCTION("FILTER(WholeNMJData!D:D,WholeNMJData!$B:$B=$B129)"),73.04889)</f>
        <v>73.04889</v>
      </c>
    </row>
    <row r="130">
      <c r="A130" s="11"/>
      <c r="B130" s="3" t="str">
        <f t="shared" si="1"/>
        <v>Con_01m_m67_a3_003</v>
      </c>
      <c r="C130" s="9" t="s">
        <v>174</v>
      </c>
      <c r="D130" s="12">
        <v>17.0</v>
      </c>
      <c r="E130" s="12">
        <v>1812.342</v>
      </c>
      <c r="F130" s="12">
        <v>0.695949</v>
      </c>
      <c r="G130" s="14">
        <f>IFERROR(__xludf.DUMMYFUNCTION("FILTER(WholeNMJData!E:E,WholeNMJData!$B:$B=$B130)"),194.8537)</f>
        <v>194.8537</v>
      </c>
      <c r="H130" s="14">
        <f t="shared" si="2"/>
        <v>9.301039703</v>
      </c>
      <c r="I130" s="14">
        <f>IFERROR(__xludf.DUMMYFUNCTION("FILTER(WholeNMJData!D:D,WholeNMJData!$B:$B=$B130)"),73.04889)</f>
        <v>73.04889</v>
      </c>
    </row>
    <row r="131">
      <c r="A131" s="11"/>
      <c r="B131" s="3" t="str">
        <f t="shared" si="1"/>
        <v>Con_01m_m67_a3_003</v>
      </c>
      <c r="C131" s="9" t="s">
        <v>175</v>
      </c>
      <c r="D131" s="12">
        <v>11.0</v>
      </c>
      <c r="E131" s="12">
        <v>1687.908</v>
      </c>
      <c r="F131" s="12">
        <v>0.648201</v>
      </c>
      <c r="G131" s="14">
        <f>IFERROR(__xludf.DUMMYFUNCTION("FILTER(WholeNMJData!E:E,WholeNMJData!$B:$B=$B131)"),194.8537)</f>
        <v>194.8537</v>
      </c>
      <c r="H131" s="14">
        <f t="shared" si="2"/>
        <v>8.662437511</v>
      </c>
      <c r="I131" s="14">
        <f>IFERROR(__xludf.DUMMYFUNCTION("FILTER(WholeNMJData!D:D,WholeNMJData!$B:$B=$B131)"),73.04889)</f>
        <v>73.04889</v>
      </c>
    </row>
    <row r="132">
      <c r="A132" s="11"/>
      <c r="B132" s="3" t="str">
        <f t="shared" si="1"/>
        <v>Con_01m_m67_a3_003</v>
      </c>
      <c r="C132" s="9" t="s">
        <v>176</v>
      </c>
      <c r="D132" s="12">
        <v>9.0</v>
      </c>
      <c r="E132" s="12">
        <v>1626.29</v>
      </c>
      <c r="F132" s="12">
        <v>0.871733</v>
      </c>
      <c r="G132" s="14">
        <f>IFERROR(__xludf.DUMMYFUNCTION("FILTER(WholeNMJData!E:E,WholeNMJData!$B:$B=$B132)"),194.8537)</f>
        <v>194.8537</v>
      </c>
      <c r="H132" s="14">
        <f t="shared" si="2"/>
        <v>8.346210516</v>
      </c>
      <c r="I132" s="14">
        <f>IFERROR(__xludf.DUMMYFUNCTION("FILTER(WholeNMJData!D:D,WholeNMJData!$B:$B=$B132)"),73.04889)</f>
        <v>73.04889</v>
      </c>
    </row>
    <row r="133">
      <c r="A133" s="11"/>
      <c r="B133" s="3" t="str">
        <f t="shared" si="1"/>
        <v>Con_01m_m67_a3_003</v>
      </c>
      <c r="C133" s="9" t="s">
        <v>177</v>
      </c>
      <c r="D133" s="12">
        <v>4.0</v>
      </c>
      <c r="E133" s="12">
        <v>1808.519</v>
      </c>
      <c r="F133" s="12">
        <v>0.235377</v>
      </c>
      <c r="G133" s="14">
        <f>IFERROR(__xludf.DUMMYFUNCTION("FILTER(WholeNMJData!E:E,WholeNMJData!$B:$B=$B133)"),194.8537)</f>
        <v>194.8537</v>
      </c>
      <c r="H133" s="14">
        <f t="shared" si="2"/>
        <v>9.281419855</v>
      </c>
      <c r="I133" s="14">
        <f>IFERROR(__xludf.DUMMYFUNCTION("FILTER(WholeNMJData!D:D,WholeNMJData!$B:$B=$B133)"),73.04889)</f>
        <v>73.04889</v>
      </c>
    </row>
    <row r="134">
      <c r="A134" s="11"/>
      <c r="B134" s="3" t="str">
        <f t="shared" si="1"/>
        <v>Con_01m_m67_a3_003</v>
      </c>
      <c r="C134" s="9" t="s">
        <v>178</v>
      </c>
      <c r="D134" s="12">
        <v>4.0</v>
      </c>
      <c r="E134" s="12">
        <v>1847.179</v>
      </c>
      <c r="F134" s="12">
        <v>0.604429</v>
      </c>
      <c r="G134" s="14">
        <f>IFERROR(__xludf.DUMMYFUNCTION("FILTER(WholeNMJData!E:E,WholeNMJData!$B:$B=$B134)"),194.8537)</f>
        <v>194.8537</v>
      </c>
      <c r="H134" s="14">
        <f t="shared" si="2"/>
        <v>9.47982512</v>
      </c>
      <c r="I134" s="14">
        <f>IFERROR(__xludf.DUMMYFUNCTION("FILTER(WholeNMJData!D:D,WholeNMJData!$B:$B=$B134)"),73.04889)</f>
        <v>73.04889</v>
      </c>
    </row>
    <row r="135">
      <c r="A135" s="11"/>
      <c r="B135" s="3" t="str">
        <f t="shared" si="1"/>
        <v>Con_01m_m67_a3_003</v>
      </c>
      <c r="C135" s="9" t="s">
        <v>179</v>
      </c>
      <c r="D135" s="12">
        <v>8.0</v>
      </c>
      <c r="E135" s="12">
        <v>1688.728</v>
      </c>
      <c r="F135" s="12">
        <v>0.665762</v>
      </c>
      <c r="G135" s="14">
        <f>IFERROR(__xludf.DUMMYFUNCTION("FILTER(WholeNMJData!E:E,WholeNMJData!$B:$B=$B135)"),194.8537)</f>
        <v>194.8537</v>
      </c>
      <c r="H135" s="14">
        <f t="shared" si="2"/>
        <v>8.666645796</v>
      </c>
      <c r="I135" s="14">
        <f>IFERROR(__xludf.DUMMYFUNCTION("FILTER(WholeNMJData!D:D,WholeNMJData!$B:$B=$B135)"),73.04889)</f>
        <v>73.04889</v>
      </c>
    </row>
    <row r="136">
      <c r="A136" s="11"/>
      <c r="B136" s="3" t="str">
        <f t="shared" si="1"/>
        <v>Con_01m_m67_a3_003</v>
      </c>
      <c r="C136" s="9" t="s">
        <v>180</v>
      </c>
      <c r="D136" s="12">
        <v>3.0</v>
      </c>
      <c r="E136" s="12">
        <v>1504.415</v>
      </c>
      <c r="F136" s="12">
        <v>0.438071</v>
      </c>
      <c r="G136" s="14">
        <f>IFERROR(__xludf.DUMMYFUNCTION("FILTER(WholeNMJData!E:E,WholeNMJData!$B:$B=$B136)"),194.8537)</f>
        <v>194.8537</v>
      </c>
      <c r="H136" s="14">
        <f t="shared" si="2"/>
        <v>7.720741254</v>
      </c>
      <c r="I136" s="14">
        <f>IFERROR(__xludf.DUMMYFUNCTION("FILTER(WholeNMJData!D:D,WholeNMJData!$B:$B=$B136)"),73.04889)</f>
        <v>73.04889</v>
      </c>
    </row>
    <row r="137">
      <c r="A137" s="11"/>
      <c r="B137" s="3" t="str">
        <f t="shared" si="1"/>
        <v>Con_01m_m67_a3_003</v>
      </c>
      <c r="C137" s="9" t="s">
        <v>181</v>
      </c>
      <c r="D137" s="12">
        <v>9.0</v>
      </c>
      <c r="E137" s="12">
        <v>1706.863</v>
      </c>
      <c r="F137" s="12">
        <v>0.870239</v>
      </c>
      <c r="G137" s="14">
        <f>IFERROR(__xludf.DUMMYFUNCTION("FILTER(WholeNMJData!E:E,WholeNMJData!$B:$B=$B137)"),194.8537)</f>
        <v>194.8537</v>
      </c>
      <c r="H137" s="14">
        <f t="shared" si="2"/>
        <v>8.759715623</v>
      </c>
      <c r="I137" s="14">
        <f>IFERROR(__xludf.DUMMYFUNCTION("FILTER(WholeNMJData!D:D,WholeNMJData!$B:$B=$B137)"),73.04889)</f>
        <v>73.04889</v>
      </c>
    </row>
    <row r="138">
      <c r="A138" s="11"/>
      <c r="B138" s="3" t="str">
        <f t="shared" si="1"/>
        <v>Con_01m_m67_a3_003</v>
      </c>
      <c r="C138" s="9" t="s">
        <v>182</v>
      </c>
      <c r="D138" s="12">
        <v>22.0</v>
      </c>
      <c r="E138" s="12">
        <v>1882.458</v>
      </c>
      <c r="F138" s="12">
        <v>0.710676</v>
      </c>
      <c r="G138" s="14">
        <f>IFERROR(__xludf.DUMMYFUNCTION("FILTER(WholeNMJData!E:E,WholeNMJData!$B:$B=$B138)"),194.8537)</f>
        <v>194.8537</v>
      </c>
      <c r="H138" s="14">
        <f t="shared" si="2"/>
        <v>9.660878906</v>
      </c>
      <c r="I138" s="14">
        <f>IFERROR(__xludf.DUMMYFUNCTION("FILTER(WholeNMJData!D:D,WholeNMJData!$B:$B=$B138)"),73.04889)</f>
        <v>73.04889</v>
      </c>
    </row>
    <row r="139">
      <c r="A139" s="11"/>
      <c r="B139" s="3" t="str">
        <f t="shared" si="1"/>
        <v>Con_01m_m67_a3_003</v>
      </c>
      <c r="C139" s="9" t="s">
        <v>183</v>
      </c>
      <c r="D139" s="12">
        <v>3.0</v>
      </c>
      <c r="E139" s="12">
        <v>2004.902</v>
      </c>
      <c r="F139" s="12">
        <v>0.634023</v>
      </c>
      <c r="G139" s="14">
        <f>IFERROR(__xludf.DUMMYFUNCTION("FILTER(WholeNMJData!E:E,WholeNMJData!$B:$B=$B139)"),194.8537)</f>
        <v>194.8537</v>
      </c>
      <c r="H139" s="14">
        <f t="shared" si="2"/>
        <v>10.28926831</v>
      </c>
      <c r="I139" s="14">
        <f>IFERROR(__xludf.DUMMYFUNCTION("FILTER(WholeNMJData!D:D,WholeNMJData!$B:$B=$B139)"),73.04889)</f>
        <v>73.04889</v>
      </c>
    </row>
    <row r="140">
      <c r="A140" s="11"/>
      <c r="B140" s="3" t="str">
        <f t="shared" si="1"/>
        <v>Con_01m_m67_a3_003</v>
      </c>
      <c r="C140" s="9" t="s">
        <v>184</v>
      </c>
      <c r="D140" s="12">
        <v>9.0</v>
      </c>
      <c r="E140" s="12">
        <v>1848.3</v>
      </c>
      <c r="F140" s="12">
        <v>0.357778</v>
      </c>
      <c r="G140" s="14">
        <f>IFERROR(__xludf.DUMMYFUNCTION("FILTER(WholeNMJData!E:E,WholeNMJData!$B:$B=$B140)"),194.8537)</f>
        <v>194.8537</v>
      </c>
      <c r="H140" s="14">
        <f t="shared" si="2"/>
        <v>9.485578154</v>
      </c>
      <c r="I140" s="14">
        <f>IFERROR(__xludf.DUMMYFUNCTION("FILTER(WholeNMJData!D:D,WholeNMJData!$B:$B=$B140)"),73.04889)</f>
        <v>73.04889</v>
      </c>
    </row>
    <row r="141">
      <c r="A141" s="11"/>
      <c r="B141" s="3" t="str">
        <f t="shared" si="1"/>
        <v>Con_01m_m67_a3_003</v>
      </c>
      <c r="C141" s="9" t="s">
        <v>185</v>
      </c>
      <c r="D141" s="12">
        <v>4.0</v>
      </c>
      <c r="E141" s="12">
        <v>1955.338</v>
      </c>
      <c r="F141" s="12">
        <v>0.476439</v>
      </c>
      <c r="G141" s="14">
        <f>IFERROR(__xludf.DUMMYFUNCTION("FILTER(WholeNMJData!E:E,WholeNMJData!$B:$B=$B141)"),194.8537)</f>
        <v>194.8537</v>
      </c>
      <c r="H141" s="14">
        <f t="shared" si="2"/>
        <v>10.03490311</v>
      </c>
      <c r="I141" s="14">
        <f>IFERROR(__xludf.DUMMYFUNCTION("FILTER(WholeNMJData!D:D,WholeNMJData!$B:$B=$B141)"),73.04889)</f>
        <v>73.04889</v>
      </c>
    </row>
    <row r="142">
      <c r="A142" s="11"/>
      <c r="B142" s="3" t="str">
        <f t="shared" si="1"/>
        <v>Con_01m_m67_a3_003</v>
      </c>
      <c r="C142" s="9" t="s">
        <v>186</v>
      </c>
      <c r="D142" s="12">
        <v>6.0</v>
      </c>
      <c r="E142" s="12">
        <v>1504.915</v>
      </c>
      <c r="F142" s="12">
        <v>0.344672</v>
      </c>
      <c r="G142" s="14">
        <f>IFERROR(__xludf.DUMMYFUNCTION("FILTER(WholeNMJData!E:E,WholeNMJData!$B:$B=$B142)"),194.8537)</f>
        <v>194.8537</v>
      </c>
      <c r="H142" s="14">
        <f t="shared" si="2"/>
        <v>7.723307281</v>
      </c>
      <c r="I142" s="14">
        <f>IFERROR(__xludf.DUMMYFUNCTION("FILTER(WholeNMJData!D:D,WholeNMJData!$B:$B=$B142)"),73.04889)</f>
        <v>73.04889</v>
      </c>
    </row>
    <row r="143">
      <c r="A143" s="11"/>
      <c r="B143" s="3" t="str">
        <f t="shared" si="1"/>
        <v>Con_01m_m67_a3_003</v>
      </c>
      <c r="C143" s="9" t="s">
        <v>187</v>
      </c>
      <c r="D143" s="12">
        <v>9.0</v>
      </c>
      <c r="E143" s="12">
        <v>1517.059</v>
      </c>
      <c r="F143" s="12">
        <v>0.591182</v>
      </c>
      <c r="G143" s="14">
        <f>IFERROR(__xludf.DUMMYFUNCTION("FILTER(WholeNMJData!E:E,WholeNMJData!$B:$B=$B143)"),194.8537)</f>
        <v>194.8537</v>
      </c>
      <c r="H143" s="14">
        <f t="shared" si="2"/>
        <v>7.785630963</v>
      </c>
      <c r="I143" s="14">
        <f>IFERROR(__xludf.DUMMYFUNCTION("FILTER(WholeNMJData!D:D,WholeNMJData!$B:$B=$B143)"),73.04889)</f>
        <v>73.04889</v>
      </c>
    </row>
    <row r="144">
      <c r="A144" s="11"/>
      <c r="B144" s="3" t="str">
        <f t="shared" si="1"/>
        <v>Con_01m_m67_a3_003</v>
      </c>
      <c r="C144" s="9" t="s">
        <v>188</v>
      </c>
      <c r="D144" s="12">
        <v>15.0</v>
      </c>
      <c r="E144" s="12">
        <v>1488.409</v>
      </c>
      <c r="F144" s="12">
        <v>0.342119</v>
      </c>
      <c r="G144" s="14">
        <f>IFERROR(__xludf.DUMMYFUNCTION("FILTER(WholeNMJData!E:E,WholeNMJData!$B:$B=$B144)"),194.8537)</f>
        <v>194.8537</v>
      </c>
      <c r="H144" s="14">
        <f t="shared" si="2"/>
        <v>7.638597573</v>
      </c>
      <c r="I144" s="14">
        <f>IFERROR(__xludf.DUMMYFUNCTION("FILTER(WholeNMJData!D:D,WholeNMJData!$B:$B=$B144)"),73.04889)</f>
        <v>73.04889</v>
      </c>
    </row>
    <row r="145">
      <c r="A145" s="11"/>
      <c r="B145" s="3" t="str">
        <f t="shared" si="1"/>
        <v>Con_01m_m67_a3_003</v>
      </c>
      <c r="C145" s="9" t="s">
        <v>189</v>
      </c>
      <c r="D145" s="12">
        <v>9.0</v>
      </c>
      <c r="E145" s="12">
        <v>1628.445</v>
      </c>
      <c r="F145" s="12">
        <v>0.848023</v>
      </c>
      <c r="G145" s="14">
        <f>IFERROR(__xludf.DUMMYFUNCTION("FILTER(WholeNMJData!E:E,WholeNMJData!$B:$B=$B145)"),194.8537)</f>
        <v>194.8537</v>
      </c>
      <c r="H145" s="14">
        <f t="shared" si="2"/>
        <v>8.357270095</v>
      </c>
      <c r="I145" s="14">
        <f>IFERROR(__xludf.DUMMYFUNCTION("FILTER(WholeNMJData!D:D,WholeNMJData!$B:$B=$B145)"),73.04889)</f>
        <v>73.04889</v>
      </c>
    </row>
    <row r="146">
      <c r="A146" s="11"/>
      <c r="B146" s="3" t="str">
        <f t="shared" si="1"/>
        <v>Con_01m_m67_a3_003</v>
      </c>
      <c r="C146" s="9" t="s">
        <v>190</v>
      </c>
      <c r="D146" s="12">
        <v>35.0</v>
      </c>
      <c r="E146" s="12">
        <v>2281.571</v>
      </c>
      <c r="F146" s="12">
        <v>0.758123</v>
      </c>
      <c r="G146" s="14">
        <f>IFERROR(__xludf.DUMMYFUNCTION("FILTER(WholeNMJData!E:E,WholeNMJData!$B:$B=$B146)"),194.8537)</f>
        <v>194.8537</v>
      </c>
      <c r="H146" s="14">
        <f t="shared" si="2"/>
        <v>11.70914897</v>
      </c>
      <c r="I146" s="14">
        <f>IFERROR(__xludf.DUMMYFUNCTION("FILTER(WholeNMJData!D:D,WholeNMJData!$B:$B=$B146)"),73.04889)</f>
        <v>73.04889</v>
      </c>
    </row>
    <row r="147">
      <c r="A147" s="11"/>
      <c r="B147" s="3" t="str">
        <f t="shared" si="1"/>
        <v>Con_01m_m67_a3_003</v>
      </c>
      <c r="C147" s="9" t="s">
        <v>191</v>
      </c>
      <c r="D147" s="12">
        <v>15.0</v>
      </c>
      <c r="E147" s="12">
        <v>2211.553</v>
      </c>
      <c r="F147" s="12">
        <v>0.855894</v>
      </c>
      <c r="G147" s="14">
        <f>IFERROR(__xludf.DUMMYFUNCTION("FILTER(WholeNMJData!E:E,WholeNMJData!$B:$B=$B147)"),194.8537)</f>
        <v>194.8537</v>
      </c>
      <c r="H147" s="14">
        <f t="shared" si="2"/>
        <v>11.34981271</v>
      </c>
      <c r="I147" s="14">
        <f>IFERROR(__xludf.DUMMYFUNCTION("FILTER(WholeNMJData!D:D,WholeNMJData!$B:$B=$B147)"),73.04889)</f>
        <v>73.04889</v>
      </c>
    </row>
    <row r="148">
      <c r="A148" s="11"/>
      <c r="B148" s="3" t="str">
        <f t="shared" si="1"/>
        <v>Con_01m_m67_a3_003</v>
      </c>
      <c r="C148" s="9" t="s">
        <v>192</v>
      </c>
      <c r="D148" s="12">
        <v>19.0</v>
      </c>
      <c r="E148" s="12">
        <v>2101.064</v>
      </c>
      <c r="F148" s="12">
        <v>0.857192</v>
      </c>
      <c r="G148" s="14">
        <f>IFERROR(__xludf.DUMMYFUNCTION("FILTER(WholeNMJData!E:E,WholeNMJData!$B:$B=$B148)"),194.8537)</f>
        <v>194.8537</v>
      </c>
      <c r="H148" s="14">
        <f t="shared" si="2"/>
        <v>10.78277703</v>
      </c>
      <c r="I148" s="14">
        <f>IFERROR(__xludf.DUMMYFUNCTION("FILTER(WholeNMJData!D:D,WholeNMJData!$B:$B=$B148)"),73.04889)</f>
        <v>73.04889</v>
      </c>
    </row>
    <row r="149">
      <c r="A149" s="11"/>
      <c r="B149" s="3" t="str">
        <f t="shared" si="1"/>
        <v>Con_01m_m67_a3_003</v>
      </c>
      <c r="C149" s="9" t="s">
        <v>193</v>
      </c>
      <c r="D149" s="12">
        <v>4.0</v>
      </c>
      <c r="E149" s="12">
        <v>1736.22</v>
      </c>
      <c r="F149" s="12">
        <v>0.36449</v>
      </c>
      <c r="G149" s="14">
        <f>IFERROR(__xludf.DUMMYFUNCTION("FILTER(WholeNMJData!E:E,WholeNMJData!$B:$B=$B149)"),194.8537)</f>
        <v>194.8537</v>
      </c>
      <c r="H149" s="14">
        <f t="shared" si="2"/>
        <v>8.910377375</v>
      </c>
      <c r="I149" s="14">
        <f>IFERROR(__xludf.DUMMYFUNCTION("FILTER(WholeNMJData!D:D,WholeNMJData!$B:$B=$B149)"),73.04889)</f>
        <v>73.04889</v>
      </c>
    </row>
    <row r="150">
      <c r="A150" s="11"/>
      <c r="B150" s="3" t="str">
        <f t="shared" si="1"/>
        <v>Con_01m_m67_a3_003</v>
      </c>
      <c r="C150" s="9" t="s">
        <v>194</v>
      </c>
      <c r="D150" s="12">
        <v>17.0</v>
      </c>
      <c r="E150" s="12">
        <v>1741.928</v>
      </c>
      <c r="F150" s="12">
        <v>0.750357</v>
      </c>
      <c r="G150" s="14">
        <f>IFERROR(__xludf.DUMMYFUNCTION("FILTER(WholeNMJData!E:E,WholeNMJData!$B:$B=$B150)"),194.8537)</f>
        <v>194.8537</v>
      </c>
      <c r="H150" s="14">
        <f t="shared" si="2"/>
        <v>8.939671148</v>
      </c>
      <c r="I150" s="14">
        <f>IFERROR(__xludf.DUMMYFUNCTION("FILTER(WholeNMJData!D:D,WholeNMJData!$B:$B=$B150)"),73.04889)</f>
        <v>73.04889</v>
      </c>
    </row>
    <row r="151">
      <c r="A151" s="11"/>
      <c r="B151" s="3" t="str">
        <f t="shared" si="1"/>
        <v>Con_01m_m67_a3_003</v>
      </c>
      <c r="C151" s="9" t="s">
        <v>195</v>
      </c>
      <c r="D151" s="12">
        <v>7.0</v>
      </c>
      <c r="E151" s="12">
        <v>1697.734</v>
      </c>
      <c r="F151" s="12">
        <v>0.674239</v>
      </c>
      <c r="G151" s="14">
        <f>IFERROR(__xludf.DUMMYFUNCTION("FILTER(WholeNMJData!E:E,WholeNMJData!$B:$B=$B151)"),194.8537)</f>
        <v>194.8537</v>
      </c>
      <c r="H151" s="14">
        <f t="shared" si="2"/>
        <v>8.712865088</v>
      </c>
      <c r="I151" s="14">
        <f>IFERROR(__xludf.DUMMYFUNCTION("FILTER(WholeNMJData!D:D,WholeNMJData!$B:$B=$B151)"),73.04889)</f>
        <v>73.04889</v>
      </c>
    </row>
    <row r="152">
      <c r="A152" s="11"/>
      <c r="B152" s="3" t="str">
        <f t="shared" si="1"/>
        <v>Con_01m_m67_a3_003</v>
      </c>
      <c r="C152" s="9" t="s">
        <v>196</v>
      </c>
      <c r="D152" s="12">
        <v>11.0</v>
      </c>
      <c r="E152" s="12">
        <v>1712.386</v>
      </c>
      <c r="F152" s="12">
        <v>0.853095</v>
      </c>
      <c r="G152" s="14">
        <f>IFERROR(__xludf.DUMMYFUNCTION("FILTER(WholeNMJData!E:E,WholeNMJData!$B:$B=$B152)"),194.8537)</f>
        <v>194.8537</v>
      </c>
      <c r="H152" s="14">
        <f t="shared" si="2"/>
        <v>8.788059965</v>
      </c>
      <c r="I152" s="14">
        <f>IFERROR(__xludf.DUMMYFUNCTION("FILTER(WholeNMJData!D:D,WholeNMJData!$B:$B=$B152)"),73.04889)</f>
        <v>73.04889</v>
      </c>
    </row>
    <row r="153">
      <c r="A153" s="11"/>
      <c r="B153" s="3" t="str">
        <f t="shared" si="1"/>
        <v>Con_01m_m67_a3_003</v>
      </c>
      <c r="C153" s="9" t="s">
        <v>197</v>
      </c>
      <c r="D153" s="12">
        <v>3.0</v>
      </c>
      <c r="E153" s="12">
        <v>1781.736</v>
      </c>
      <c r="F153" s="12">
        <v>0.246782</v>
      </c>
      <c r="G153" s="14">
        <f>IFERROR(__xludf.DUMMYFUNCTION("FILTER(WholeNMJData!E:E,WholeNMJData!$B:$B=$B153)"),194.8537)</f>
        <v>194.8537</v>
      </c>
      <c r="H153" s="14">
        <f t="shared" si="2"/>
        <v>9.143968013</v>
      </c>
      <c r="I153" s="14">
        <f>IFERROR(__xludf.DUMMYFUNCTION("FILTER(WholeNMJData!D:D,WholeNMJData!$B:$B=$B153)"),73.04889)</f>
        <v>73.04889</v>
      </c>
    </row>
    <row r="154">
      <c r="A154" s="11"/>
      <c r="B154" s="3" t="str">
        <f t="shared" si="1"/>
        <v>Con_01m_m67_a3_003</v>
      </c>
      <c r="C154" s="9" t="s">
        <v>198</v>
      </c>
      <c r="D154" s="12">
        <v>5.0</v>
      </c>
      <c r="E154" s="12">
        <v>1494.288</v>
      </c>
      <c r="F154" s="12">
        <v>0.288595</v>
      </c>
      <c r="G154" s="14">
        <f>IFERROR(__xludf.DUMMYFUNCTION("FILTER(WholeNMJData!E:E,WholeNMJData!$B:$B=$B154)"),194.8537)</f>
        <v>194.8537</v>
      </c>
      <c r="H154" s="14">
        <f t="shared" si="2"/>
        <v>7.668768928</v>
      </c>
      <c r="I154" s="14">
        <f>IFERROR(__xludf.DUMMYFUNCTION("FILTER(WholeNMJData!D:D,WholeNMJData!$B:$B=$B154)"),73.04889)</f>
        <v>73.04889</v>
      </c>
    </row>
    <row r="155">
      <c r="A155" s="11"/>
      <c r="B155" s="3" t="str">
        <f t="shared" si="1"/>
        <v>Con_01m_m67_a3_003</v>
      </c>
      <c r="C155" s="9" t="s">
        <v>199</v>
      </c>
      <c r="D155" s="12">
        <v>4.0</v>
      </c>
      <c r="E155" s="12">
        <v>1581.991</v>
      </c>
      <c r="F155" s="12">
        <v>0.377371</v>
      </c>
      <c r="G155" s="14">
        <f>IFERROR(__xludf.DUMMYFUNCTION("FILTER(WholeNMJData!E:E,WholeNMJData!$B:$B=$B155)"),194.8537)</f>
        <v>194.8537</v>
      </c>
      <c r="H155" s="14">
        <f t="shared" si="2"/>
        <v>8.11886559</v>
      </c>
      <c r="I155" s="14">
        <f>IFERROR(__xludf.DUMMYFUNCTION("FILTER(WholeNMJData!D:D,WholeNMJData!$B:$B=$B155)"),73.04889)</f>
        <v>73.04889</v>
      </c>
    </row>
    <row r="156">
      <c r="A156" s="11"/>
      <c r="B156" s="3" t="str">
        <f t="shared" si="1"/>
        <v>Con_01m_m67_a3_003</v>
      </c>
      <c r="C156" s="9" t="s">
        <v>200</v>
      </c>
      <c r="D156" s="12">
        <v>10.0</v>
      </c>
      <c r="E156" s="12">
        <v>2157.04</v>
      </c>
      <c r="F156" s="12">
        <v>0.699022</v>
      </c>
      <c r="G156" s="14">
        <f>IFERROR(__xludf.DUMMYFUNCTION("FILTER(WholeNMJData!E:E,WholeNMJData!$B:$B=$B156)"),194.8537)</f>
        <v>194.8537</v>
      </c>
      <c r="H156" s="14">
        <f t="shared" si="2"/>
        <v>11.07004896</v>
      </c>
      <c r="I156" s="14">
        <f>IFERROR(__xludf.DUMMYFUNCTION("FILTER(WholeNMJData!D:D,WholeNMJData!$B:$B=$B156)"),73.04889)</f>
        <v>73.04889</v>
      </c>
    </row>
    <row r="157">
      <c r="A157" s="11"/>
      <c r="B157" s="3" t="str">
        <f t="shared" si="1"/>
        <v>Con_01m_m67_a3_003</v>
      </c>
      <c r="C157" s="9" t="s">
        <v>201</v>
      </c>
      <c r="D157" s="12">
        <v>5.0</v>
      </c>
      <c r="E157" s="12">
        <v>1610.706</v>
      </c>
      <c r="F157" s="12">
        <v>0.377071</v>
      </c>
      <c r="G157" s="14">
        <f>IFERROR(__xludf.DUMMYFUNCTION("FILTER(WholeNMJData!E:E,WholeNMJData!$B:$B=$B157)"),194.8537)</f>
        <v>194.8537</v>
      </c>
      <c r="H157" s="14">
        <f t="shared" si="2"/>
        <v>8.266232563</v>
      </c>
      <c r="I157" s="14">
        <f>IFERROR(__xludf.DUMMYFUNCTION("FILTER(WholeNMJData!D:D,WholeNMJData!$B:$B=$B157)"),73.04889)</f>
        <v>73.04889</v>
      </c>
    </row>
    <row r="158">
      <c r="A158" s="11"/>
      <c r="B158" s="3" t="str">
        <f t="shared" si="1"/>
        <v>Con_01m_m67_a3_003</v>
      </c>
      <c r="C158" s="9" t="s">
        <v>202</v>
      </c>
      <c r="D158" s="12">
        <v>5.0</v>
      </c>
      <c r="E158" s="12">
        <v>1608.266</v>
      </c>
      <c r="F158" s="12">
        <v>0.337243</v>
      </c>
      <c r="G158" s="14">
        <f>IFERROR(__xludf.DUMMYFUNCTION("FILTER(WholeNMJData!E:E,WholeNMJData!$B:$B=$B158)"),194.8537)</f>
        <v>194.8537</v>
      </c>
      <c r="H158" s="14">
        <f t="shared" si="2"/>
        <v>8.253710348</v>
      </c>
      <c r="I158" s="14">
        <f>IFERROR(__xludf.DUMMYFUNCTION("FILTER(WholeNMJData!D:D,WholeNMJData!$B:$B=$B158)"),73.04889)</f>
        <v>73.04889</v>
      </c>
    </row>
    <row r="159">
      <c r="A159" s="11"/>
      <c r="B159" s="3" t="str">
        <f t="shared" si="1"/>
        <v>Con_01m_m67_a3_003</v>
      </c>
      <c r="C159" s="9" t="s">
        <v>203</v>
      </c>
      <c r="D159" s="12">
        <v>9.0</v>
      </c>
      <c r="E159" s="12">
        <v>1573.268</v>
      </c>
      <c r="F159" s="12">
        <v>0.66231</v>
      </c>
      <c r="G159" s="14">
        <f>IFERROR(__xludf.DUMMYFUNCTION("FILTER(WholeNMJData!E:E,WholeNMJData!$B:$B=$B159)"),194.8537)</f>
        <v>194.8537</v>
      </c>
      <c r="H159" s="14">
        <f t="shared" si="2"/>
        <v>8.07409867</v>
      </c>
      <c r="I159" s="14">
        <f>IFERROR(__xludf.DUMMYFUNCTION("FILTER(WholeNMJData!D:D,WholeNMJData!$B:$B=$B159)"),73.04889)</f>
        <v>73.04889</v>
      </c>
    </row>
    <row r="160">
      <c r="A160" s="11"/>
      <c r="B160" s="3" t="str">
        <f t="shared" si="1"/>
        <v>Con_01m_m67_a3_003</v>
      </c>
      <c r="C160" s="9" t="s">
        <v>204</v>
      </c>
      <c r="D160" s="12">
        <v>24.0</v>
      </c>
      <c r="E160" s="12">
        <v>2010.527</v>
      </c>
      <c r="F160" s="12">
        <v>0.69678</v>
      </c>
      <c r="G160" s="14">
        <f>IFERROR(__xludf.DUMMYFUNCTION("FILTER(WholeNMJData!E:E,WholeNMJData!$B:$B=$B160)"),194.8537)</f>
        <v>194.8537</v>
      </c>
      <c r="H160" s="14">
        <f t="shared" si="2"/>
        <v>10.31813612</v>
      </c>
      <c r="I160" s="14">
        <f>IFERROR(__xludf.DUMMYFUNCTION("FILTER(WholeNMJData!D:D,WholeNMJData!$B:$B=$B160)"),73.04889)</f>
        <v>73.04889</v>
      </c>
    </row>
    <row r="161">
      <c r="A161" s="11"/>
      <c r="B161" s="3" t="str">
        <f t="shared" si="1"/>
        <v>Con_01m_m67_a3_003</v>
      </c>
      <c r="C161" s="9" t="s">
        <v>205</v>
      </c>
      <c r="D161" s="12">
        <v>5.0</v>
      </c>
      <c r="E161" s="12">
        <v>1812.436</v>
      </c>
      <c r="F161" s="12">
        <v>0.797797</v>
      </c>
      <c r="G161" s="14">
        <f>IFERROR(__xludf.DUMMYFUNCTION("FILTER(WholeNMJData!E:E,WholeNMJData!$B:$B=$B161)"),194.8537)</f>
        <v>194.8537</v>
      </c>
      <c r="H161" s="14">
        <f t="shared" si="2"/>
        <v>9.301522116</v>
      </c>
      <c r="I161" s="14">
        <f>IFERROR(__xludf.DUMMYFUNCTION("FILTER(WholeNMJData!D:D,WholeNMJData!$B:$B=$B161)"),73.04889)</f>
        <v>73.04889</v>
      </c>
    </row>
    <row r="162">
      <c r="A162" s="11"/>
      <c r="B162" s="3" t="str">
        <f t="shared" si="1"/>
        <v>Con_01m_m67_a3_003</v>
      </c>
      <c r="C162" s="9" t="s">
        <v>206</v>
      </c>
      <c r="D162" s="12">
        <v>8.0</v>
      </c>
      <c r="E162" s="12">
        <v>1793.608</v>
      </c>
      <c r="F162" s="12">
        <v>0.673073</v>
      </c>
      <c r="G162" s="14">
        <f>IFERROR(__xludf.DUMMYFUNCTION("FILTER(WholeNMJData!E:E,WholeNMJData!$B:$B=$B162)"),194.8537)</f>
        <v>194.8537</v>
      </c>
      <c r="H162" s="14">
        <f t="shared" si="2"/>
        <v>9.204895776</v>
      </c>
      <c r="I162" s="14">
        <f>IFERROR(__xludf.DUMMYFUNCTION("FILTER(WholeNMJData!D:D,WholeNMJData!$B:$B=$B162)"),73.04889)</f>
        <v>73.04889</v>
      </c>
    </row>
    <row r="163">
      <c r="A163" s="11"/>
      <c r="B163" s="3" t="str">
        <f t="shared" si="1"/>
        <v>con_02m_m67_a3_002</v>
      </c>
      <c r="C163" s="9" t="s">
        <v>207</v>
      </c>
      <c r="D163" s="12">
        <v>7.0</v>
      </c>
      <c r="E163" s="12">
        <v>2129.51</v>
      </c>
      <c r="F163" s="12">
        <v>0.662657</v>
      </c>
      <c r="G163" s="14">
        <f>IFERROR(__xludf.DUMMYFUNCTION("FILTER(WholeNMJData!E:E,WholeNMJData!$B:$B=$B163)"),276.4059)</f>
        <v>276.4059</v>
      </c>
      <c r="H163" s="14">
        <f t="shared" si="2"/>
        <v>7.704285618</v>
      </c>
      <c r="I163" s="14">
        <f>IFERROR(__xludf.DUMMYFUNCTION("FILTER(WholeNMJData!D:D,WholeNMJData!$B:$B=$B163)"),47.39556)</f>
        <v>47.39556</v>
      </c>
    </row>
    <row r="164">
      <c r="A164" s="11"/>
      <c r="B164" s="3" t="str">
        <f t="shared" si="1"/>
        <v>con_02m_m67_a3_002</v>
      </c>
      <c r="C164" s="9" t="s">
        <v>208</v>
      </c>
      <c r="D164" s="12">
        <v>3.0</v>
      </c>
      <c r="E164" s="12">
        <v>2234.292</v>
      </c>
      <c r="F164" s="12">
        <v>0.220893</v>
      </c>
      <c r="G164" s="14">
        <f>IFERROR(__xludf.DUMMYFUNCTION("FILTER(WholeNMJData!E:E,WholeNMJData!$B:$B=$B164)"),276.4059)</f>
        <v>276.4059</v>
      </c>
      <c r="H164" s="14">
        <f t="shared" si="2"/>
        <v>8.083373039</v>
      </c>
      <c r="I164" s="14">
        <f>IFERROR(__xludf.DUMMYFUNCTION("FILTER(WholeNMJData!D:D,WholeNMJData!$B:$B=$B164)"),47.39556)</f>
        <v>47.39556</v>
      </c>
    </row>
    <row r="165">
      <c r="A165" s="11"/>
      <c r="B165" s="3" t="str">
        <f t="shared" si="1"/>
        <v>con_02m_m67_a3_002</v>
      </c>
      <c r="C165" s="9" t="s">
        <v>209</v>
      </c>
      <c r="D165" s="12">
        <v>4.0</v>
      </c>
      <c r="E165" s="12">
        <v>2257.495</v>
      </c>
      <c r="F165" s="12">
        <v>0.166341</v>
      </c>
      <c r="G165" s="14">
        <f>IFERROR(__xludf.DUMMYFUNCTION("FILTER(WholeNMJData!E:E,WholeNMJData!$B:$B=$B165)"),276.4059)</f>
        <v>276.4059</v>
      </c>
      <c r="H165" s="14">
        <f t="shared" si="2"/>
        <v>8.167318426</v>
      </c>
      <c r="I165" s="14">
        <f>IFERROR(__xludf.DUMMYFUNCTION("FILTER(WholeNMJData!D:D,WholeNMJData!$B:$B=$B165)"),47.39556)</f>
        <v>47.39556</v>
      </c>
    </row>
    <row r="166">
      <c r="A166" s="11"/>
      <c r="B166" s="3" t="str">
        <f t="shared" si="1"/>
        <v>con_02m_m67_a3_002</v>
      </c>
      <c r="C166" s="9" t="s">
        <v>210</v>
      </c>
      <c r="D166" s="12">
        <v>8.0</v>
      </c>
      <c r="E166" s="12">
        <v>2197.741</v>
      </c>
      <c r="F166" s="12">
        <v>0.278754</v>
      </c>
      <c r="G166" s="14">
        <f>IFERROR(__xludf.DUMMYFUNCTION("FILTER(WholeNMJData!E:E,WholeNMJData!$B:$B=$B166)"),276.4059)</f>
        <v>276.4059</v>
      </c>
      <c r="H166" s="14">
        <f t="shared" si="2"/>
        <v>7.951136354</v>
      </c>
      <c r="I166" s="14">
        <f>IFERROR(__xludf.DUMMYFUNCTION("FILTER(WholeNMJData!D:D,WholeNMJData!$B:$B=$B166)"),47.39556)</f>
        <v>47.39556</v>
      </c>
    </row>
    <row r="167">
      <c r="A167" s="11"/>
      <c r="B167" s="3" t="str">
        <f t="shared" si="1"/>
        <v>con_02m_m67_a3_002</v>
      </c>
      <c r="C167" s="9" t="s">
        <v>211</v>
      </c>
      <c r="D167" s="12">
        <v>7.0</v>
      </c>
      <c r="E167" s="12">
        <v>2215.912</v>
      </c>
      <c r="F167" s="12">
        <v>0.36281</v>
      </c>
      <c r="G167" s="14">
        <f>IFERROR(__xludf.DUMMYFUNCTION("FILTER(WholeNMJData!E:E,WholeNMJData!$B:$B=$B167)"),276.4059)</f>
        <v>276.4059</v>
      </c>
      <c r="H167" s="14">
        <f t="shared" si="2"/>
        <v>8.01687663</v>
      </c>
      <c r="I167" s="14">
        <f>IFERROR(__xludf.DUMMYFUNCTION("FILTER(WholeNMJData!D:D,WholeNMJData!$B:$B=$B167)"),47.39556)</f>
        <v>47.39556</v>
      </c>
    </row>
    <row r="168">
      <c r="A168" s="11"/>
      <c r="B168" s="3" t="str">
        <f t="shared" si="1"/>
        <v>con_02m_m67_a3_002</v>
      </c>
      <c r="C168" s="9" t="s">
        <v>212</v>
      </c>
      <c r="D168" s="12">
        <v>7.0</v>
      </c>
      <c r="E168" s="12">
        <v>2158.844</v>
      </c>
      <c r="F168" s="12">
        <v>0.556038</v>
      </c>
      <c r="G168" s="14">
        <f>IFERROR(__xludf.DUMMYFUNCTION("FILTER(WholeNMJData!E:E,WholeNMJData!$B:$B=$B168)"),276.4059)</f>
        <v>276.4059</v>
      </c>
      <c r="H168" s="14">
        <f t="shared" si="2"/>
        <v>7.810412151</v>
      </c>
      <c r="I168" s="14">
        <f>IFERROR(__xludf.DUMMYFUNCTION("FILTER(WholeNMJData!D:D,WholeNMJData!$B:$B=$B168)"),47.39556)</f>
        <v>47.39556</v>
      </c>
    </row>
    <row r="169">
      <c r="A169" s="11"/>
      <c r="B169" s="3" t="str">
        <f t="shared" si="1"/>
        <v>con_02m_m67_a3_002</v>
      </c>
      <c r="C169" s="9" t="s">
        <v>213</v>
      </c>
      <c r="D169" s="12">
        <v>33.0</v>
      </c>
      <c r="E169" s="12">
        <v>2794.901</v>
      </c>
      <c r="F169" s="12">
        <v>0.69477</v>
      </c>
      <c r="G169" s="14">
        <f>IFERROR(__xludf.DUMMYFUNCTION("FILTER(WholeNMJData!E:E,WholeNMJData!$B:$B=$B169)"),276.4059)</f>
        <v>276.4059</v>
      </c>
      <c r="H169" s="14">
        <f t="shared" si="2"/>
        <v>10.11158228</v>
      </c>
      <c r="I169" s="14">
        <f>IFERROR(__xludf.DUMMYFUNCTION("FILTER(WholeNMJData!D:D,WholeNMJData!$B:$B=$B169)"),47.39556)</f>
        <v>47.39556</v>
      </c>
    </row>
    <row r="170">
      <c r="A170" s="11"/>
      <c r="B170" s="3" t="str">
        <f t="shared" si="1"/>
        <v>con_02m_m67_a3_002</v>
      </c>
      <c r="C170" s="9" t="s">
        <v>214</v>
      </c>
      <c r="D170" s="12">
        <v>34.0</v>
      </c>
      <c r="E170" s="12">
        <v>2934.769</v>
      </c>
      <c r="F170" s="12">
        <v>0.853453</v>
      </c>
      <c r="G170" s="14">
        <f>IFERROR(__xludf.DUMMYFUNCTION("FILTER(WholeNMJData!E:E,WholeNMJData!$B:$B=$B170)"),276.4059)</f>
        <v>276.4059</v>
      </c>
      <c r="H170" s="14">
        <f t="shared" si="2"/>
        <v>10.61760621</v>
      </c>
      <c r="I170" s="14">
        <f>IFERROR(__xludf.DUMMYFUNCTION("FILTER(WholeNMJData!D:D,WholeNMJData!$B:$B=$B170)"),47.39556)</f>
        <v>47.39556</v>
      </c>
    </row>
    <row r="171">
      <c r="A171" s="11"/>
      <c r="B171" s="3" t="str">
        <f t="shared" si="1"/>
        <v>con_02m_m67_a3_002</v>
      </c>
      <c r="C171" s="9" t="s">
        <v>215</v>
      </c>
      <c r="D171" s="12">
        <v>20.0</v>
      </c>
      <c r="E171" s="12">
        <v>2687.722</v>
      </c>
      <c r="F171" s="12">
        <v>0.926234</v>
      </c>
      <c r="G171" s="14">
        <f>IFERROR(__xludf.DUMMYFUNCTION("FILTER(WholeNMJData!E:E,WholeNMJData!$B:$B=$B171)"),276.4059)</f>
        <v>276.4059</v>
      </c>
      <c r="H171" s="14">
        <f t="shared" si="2"/>
        <v>9.723822827</v>
      </c>
      <c r="I171" s="14">
        <f>IFERROR(__xludf.DUMMYFUNCTION("FILTER(WholeNMJData!D:D,WholeNMJData!$B:$B=$B171)"),47.39556)</f>
        <v>47.39556</v>
      </c>
    </row>
    <row r="172">
      <c r="A172" s="11"/>
      <c r="B172" s="3" t="str">
        <f t="shared" si="1"/>
        <v>con_02m_m67_a3_002</v>
      </c>
      <c r="C172" s="9" t="s">
        <v>216</v>
      </c>
      <c r="D172" s="12">
        <v>4.0</v>
      </c>
      <c r="E172" s="12">
        <v>2074.358</v>
      </c>
      <c r="F172" s="12">
        <v>0.420375</v>
      </c>
      <c r="G172" s="14">
        <f>IFERROR(__xludf.DUMMYFUNCTION("FILTER(WholeNMJData!E:E,WholeNMJData!$B:$B=$B172)"),276.4059)</f>
        <v>276.4059</v>
      </c>
      <c r="H172" s="14">
        <f t="shared" si="2"/>
        <v>7.504752974</v>
      </c>
      <c r="I172" s="14">
        <f>IFERROR(__xludf.DUMMYFUNCTION("FILTER(WholeNMJData!D:D,WholeNMJData!$B:$B=$B172)"),47.39556)</f>
        <v>47.39556</v>
      </c>
    </row>
    <row r="173">
      <c r="A173" s="11"/>
      <c r="B173" s="3" t="str">
        <f t="shared" si="1"/>
        <v>con_02m_m67_a3_002</v>
      </c>
      <c r="C173" s="9" t="s">
        <v>217</v>
      </c>
      <c r="D173" s="12">
        <v>3.0</v>
      </c>
      <c r="E173" s="12">
        <v>1869.948</v>
      </c>
      <c r="F173" s="12">
        <v>0.377597</v>
      </c>
      <c r="G173" s="14">
        <f>IFERROR(__xludf.DUMMYFUNCTION("FILTER(WholeNMJData!E:E,WholeNMJData!$B:$B=$B173)"),276.4059)</f>
        <v>276.4059</v>
      </c>
      <c r="H173" s="14">
        <f t="shared" si="2"/>
        <v>6.765224621</v>
      </c>
      <c r="I173" s="14">
        <f>IFERROR(__xludf.DUMMYFUNCTION("FILTER(WholeNMJData!D:D,WholeNMJData!$B:$B=$B173)"),47.39556)</f>
        <v>47.39556</v>
      </c>
    </row>
    <row r="174">
      <c r="A174" s="11"/>
      <c r="B174" s="3" t="str">
        <f t="shared" si="1"/>
        <v>con_02m_m67_a3_002</v>
      </c>
      <c r="C174" s="9" t="s">
        <v>218</v>
      </c>
      <c r="D174" s="12">
        <v>10.0</v>
      </c>
      <c r="E174" s="12">
        <v>2242.333</v>
      </c>
      <c r="F174" s="12">
        <v>0.507884</v>
      </c>
      <c r="G174" s="14">
        <f>IFERROR(__xludf.DUMMYFUNCTION("FILTER(WholeNMJData!E:E,WholeNMJData!$B:$B=$B174)"),276.4059)</f>
        <v>276.4059</v>
      </c>
      <c r="H174" s="14">
        <f t="shared" si="2"/>
        <v>8.112464314</v>
      </c>
      <c r="I174" s="14">
        <f>IFERROR(__xludf.DUMMYFUNCTION("FILTER(WholeNMJData!D:D,WholeNMJData!$B:$B=$B174)"),47.39556)</f>
        <v>47.39556</v>
      </c>
    </row>
    <row r="175">
      <c r="A175" s="11"/>
      <c r="B175" s="3" t="str">
        <f t="shared" si="1"/>
        <v>con_02m_m67_a3_002</v>
      </c>
      <c r="C175" s="9" t="s">
        <v>219</v>
      </c>
      <c r="D175" s="12">
        <v>7.0</v>
      </c>
      <c r="E175" s="12">
        <v>2191.426</v>
      </c>
      <c r="F175" s="12">
        <v>0.585023</v>
      </c>
      <c r="G175" s="14">
        <f>IFERROR(__xludf.DUMMYFUNCTION("FILTER(WholeNMJData!E:E,WholeNMJData!$B:$B=$B175)"),276.4059)</f>
        <v>276.4059</v>
      </c>
      <c r="H175" s="14">
        <f t="shared" si="2"/>
        <v>7.928289519</v>
      </c>
      <c r="I175" s="14">
        <f>IFERROR(__xludf.DUMMYFUNCTION("FILTER(WholeNMJData!D:D,WholeNMJData!$B:$B=$B175)"),47.39556)</f>
        <v>47.39556</v>
      </c>
    </row>
    <row r="176">
      <c r="A176" s="11"/>
      <c r="B176" s="3" t="str">
        <f t="shared" si="1"/>
        <v>con_02m_m67_a3_002</v>
      </c>
      <c r="C176" s="9" t="s">
        <v>220</v>
      </c>
      <c r="D176" s="12">
        <v>51.0</v>
      </c>
      <c r="E176" s="12">
        <v>4924.238</v>
      </c>
      <c r="F176" s="12">
        <v>1.438457</v>
      </c>
      <c r="G176" s="14">
        <f>IFERROR(__xludf.DUMMYFUNCTION("FILTER(WholeNMJData!E:E,WholeNMJData!$B:$B=$B176)"),276.4059)</f>
        <v>276.4059</v>
      </c>
      <c r="H176" s="14">
        <f t="shared" si="2"/>
        <v>17.815242</v>
      </c>
      <c r="I176" s="14">
        <f>IFERROR(__xludf.DUMMYFUNCTION("FILTER(WholeNMJData!D:D,WholeNMJData!$B:$B=$B176)"),47.39556)</f>
        <v>47.39556</v>
      </c>
    </row>
    <row r="177">
      <c r="A177" s="11"/>
      <c r="B177" s="3" t="str">
        <f t="shared" si="1"/>
        <v>con_02m_m67_a3_002</v>
      </c>
      <c r="C177" s="9" t="s">
        <v>221</v>
      </c>
      <c r="D177" s="12">
        <v>6.0</v>
      </c>
      <c r="E177" s="12">
        <v>2096.907</v>
      </c>
      <c r="F177" s="12">
        <v>0.366495</v>
      </c>
      <c r="G177" s="14">
        <f>IFERROR(__xludf.DUMMYFUNCTION("FILTER(WholeNMJData!E:E,WholeNMJData!$B:$B=$B177)"),276.4059)</f>
        <v>276.4059</v>
      </c>
      <c r="H177" s="14">
        <f t="shared" si="2"/>
        <v>7.586332274</v>
      </c>
      <c r="I177" s="14">
        <f>IFERROR(__xludf.DUMMYFUNCTION("FILTER(WholeNMJData!D:D,WholeNMJData!$B:$B=$B177)"),47.39556)</f>
        <v>47.39556</v>
      </c>
    </row>
    <row r="178">
      <c r="A178" s="11"/>
      <c r="B178" s="3" t="str">
        <f t="shared" si="1"/>
        <v>con_02m_m67_a3_002</v>
      </c>
      <c r="C178" s="9" t="s">
        <v>222</v>
      </c>
      <c r="D178" s="12">
        <v>13.0</v>
      </c>
      <c r="E178" s="12">
        <v>3534.52</v>
      </c>
      <c r="F178" s="12">
        <v>1.638308</v>
      </c>
      <c r="G178" s="14">
        <f>IFERROR(__xludf.DUMMYFUNCTION("FILTER(WholeNMJData!E:E,WholeNMJData!$B:$B=$B178)"),276.4059)</f>
        <v>276.4059</v>
      </c>
      <c r="H178" s="14">
        <f t="shared" si="2"/>
        <v>12.78742603</v>
      </c>
      <c r="I178" s="14">
        <f>IFERROR(__xludf.DUMMYFUNCTION("FILTER(WholeNMJData!D:D,WholeNMJData!$B:$B=$B178)"),47.39556)</f>
        <v>47.39556</v>
      </c>
    </row>
    <row r="179">
      <c r="A179" s="11"/>
      <c r="B179" s="3" t="str">
        <f t="shared" si="1"/>
        <v>con_02m_m67_a3_002</v>
      </c>
      <c r="C179" s="9" t="s">
        <v>223</v>
      </c>
      <c r="D179" s="12">
        <v>111.0</v>
      </c>
      <c r="E179" s="12">
        <v>3525.456</v>
      </c>
      <c r="F179" s="12">
        <v>1.077306</v>
      </c>
      <c r="G179" s="14">
        <f>IFERROR(__xludf.DUMMYFUNCTION("FILTER(WholeNMJData!E:E,WholeNMJData!$B:$B=$B179)"),276.4059)</f>
        <v>276.4059</v>
      </c>
      <c r="H179" s="14">
        <f t="shared" si="2"/>
        <v>12.75463367</v>
      </c>
      <c r="I179" s="14">
        <f>IFERROR(__xludf.DUMMYFUNCTION("FILTER(WholeNMJData!D:D,WholeNMJData!$B:$B=$B179)"),47.39556)</f>
        <v>47.39556</v>
      </c>
    </row>
    <row r="180">
      <c r="A180" s="11"/>
      <c r="B180" s="3" t="str">
        <f t="shared" si="1"/>
        <v>con_02m_m67_a3_002</v>
      </c>
      <c r="C180" s="9" t="s">
        <v>224</v>
      </c>
      <c r="D180" s="12">
        <v>3.0</v>
      </c>
      <c r="E180" s="12">
        <v>1907.803</v>
      </c>
      <c r="F180" s="12">
        <v>0.133686</v>
      </c>
      <c r="G180" s="14">
        <f>IFERROR(__xludf.DUMMYFUNCTION("FILTER(WholeNMJData!E:E,WholeNMJData!$B:$B=$B180)"),276.4059)</f>
        <v>276.4059</v>
      </c>
      <c r="H180" s="14">
        <f t="shared" si="2"/>
        <v>6.902179006</v>
      </c>
      <c r="I180" s="14">
        <f>IFERROR(__xludf.DUMMYFUNCTION("FILTER(WholeNMJData!D:D,WholeNMJData!$B:$B=$B180)"),47.39556)</f>
        <v>47.39556</v>
      </c>
    </row>
    <row r="181">
      <c r="A181" s="11"/>
      <c r="B181" s="3" t="str">
        <f t="shared" si="1"/>
        <v>con_02m_m67_a3_002</v>
      </c>
      <c r="C181" s="9" t="s">
        <v>225</v>
      </c>
      <c r="D181" s="12">
        <v>3.0</v>
      </c>
      <c r="E181" s="12">
        <v>2205.035</v>
      </c>
      <c r="F181" s="12">
        <v>0.453984</v>
      </c>
      <c r="G181" s="14">
        <f>IFERROR(__xludf.DUMMYFUNCTION("FILTER(WholeNMJData!E:E,WholeNMJData!$B:$B=$B181)"),276.4059)</f>
        <v>276.4059</v>
      </c>
      <c r="H181" s="14">
        <f t="shared" si="2"/>
        <v>7.977525082</v>
      </c>
      <c r="I181" s="14">
        <f>IFERROR(__xludf.DUMMYFUNCTION("FILTER(WholeNMJData!D:D,WholeNMJData!$B:$B=$B181)"),47.39556)</f>
        <v>47.39556</v>
      </c>
    </row>
    <row r="182">
      <c r="A182" s="11"/>
      <c r="B182" s="3" t="str">
        <f t="shared" si="1"/>
        <v>con_02m_m67_a3_002</v>
      </c>
      <c r="C182" s="9" t="s">
        <v>226</v>
      </c>
      <c r="D182" s="12">
        <v>65.0</v>
      </c>
      <c r="E182" s="12">
        <v>3043.651</v>
      </c>
      <c r="F182" s="12">
        <v>1.121916</v>
      </c>
      <c r="G182" s="14">
        <f>IFERROR(__xludf.DUMMYFUNCTION("FILTER(WholeNMJData!E:E,WholeNMJData!$B:$B=$B182)"),276.4059)</f>
        <v>276.4059</v>
      </c>
      <c r="H182" s="14">
        <f t="shared" si="2"/>
        <v>11.01152689</v>
      </c>
      <c r="I182" s="14">
        <f>IFERROR(__xludf.DUMMYFUNCTION("FILTER(WholeNMJData!D:D,WholeNMJData!$B:$B=$B182)"),47.39556)</f>
        <v>47.39556</v>
      </c>
    </row>
    <row r="183">
      <c r="A183" s="11"/>
      <c r="B183" s="3" t="str">
        <f t="shared" si="1"/>
        <v>con_02m_m67_a3_002</v>
      </c>
      <c r="C183" s="9" t="s">
        <v>227</v>
      </c>
      <c r="D183" s="12">
        <v>5.0</v>
      </c>
      <c r="E183" s="12">
        <v>2148.734</v>
      </c>
      <c r="F183" s="12">
        <v>0.53249</v>
      </c>
      <c r="G183" s="14">
        <f>IFERROR(__xludf.DUMMYFUNCTION("FILTER(WholeNMJData!E:E,WholeNMJData!$B:$B=$B183)"),276.4059)</f>
        <v>276.4059</v>
      </c>
      <c r="H183" s="14">
        <f t="shared" si="2"/>
        <v>7.773835508</v>
      </c>
      <c r="I183" s="14">
        <f>IFERROR(__xludf.DUMMYFUNCTION("FILTER(WholeNMJData!D:D,WholeNMJData!$B:$B=$B183)"),47.39556)</f>
        <v>47.39556</v>
      </c>
    </row>
    <row r="184">
      <c r="A184" s="11"/>
      <c r="B184" s="3" t="str">
        <f t="shared" si="1"/>
        <v>con_02m_m67_a3_002</v>
      </c>
      <c r="C184" s="9" t="s">
        <v>228</v>
      </c>
      <c r="D184" s="12">
        <v>4.0</v>
      </c>
      <c r="E184" s="12">
        <v>2558.193</v>
      </c>
      <c r="F184" s="12">
        <v>0.396903</v>
      </c>
      <c r="G184" s="14">
        <f>IFERROR(__xludf.DUMMYFUNCTION("FILTER(WholeNMJData!E:E,WholeNMJData!$B:$B=$B184)"),276.4059)</f>
        <v>276.4059</v>
      </c>
      <c r="H184" s="14">
        <f t="shared" si="2"/>
        <v>9.255204031</v>
      </c>
      <c r="I184" s="14">
        <f>IFERROR(__xludf.DUMMYFUNCTION("FILTER(WholeNMJData!D:D,WholeNMJData!$B:$B=$B184)"),47.39556)</f>
        <v>47.39556</v>
      </c>
    </row>
    <row r="185">
      <c r="A185" s="11"/>
      <c r="B185" s="3" t="str">
        <f t="shared" si="1"/>
        <v>con_02m_m67_a3_002</v>
      </c>
      <c r="C185" s="9" t="s">
        <v>229</v>
      </c>
      <c r="D185" s="12">
        <v>60.0</v>
      </c>
      <c r="E185" s="12">
        <v>2990.815</v>
      </c>
      <c r="F185" s="12">
        <v>1.105998</v>
      </c>
      <c r="G185" s="14">
        <f>IFERROR(__xludf.DUMMYFUNCTION("FILTER(WholeNMJData!E:E,WholeNMJData!$B:$B=$B185)"),276.4059)</f>
        <v>276.4059</v>
      </c>
      <c r="H185" s="14">
        <f t="shared" si="2"/>
        <v>10.82037323</v>
      </c>
      <c r="I185" s="14">
        <f>IFERROR(__xludf.DUMMYFUNCTION("FILTER(WholeNMJData!D:D,WholeNMJData!$B:$B=$B185)"),47.39556)</f>
        <v>47.39556</v>
      </c>
    </row>
    <row r="186">
      <c r="A186" s="11"/>
      <c r="B186" s="3" t="str">
        <f t="shared" si="1"/>
        <v>con_02m_m67_a3_002</v>
      </c>
      <c r="C186" s="9" t="s">
        <v>230</v>
      </c>
      <c r="D186" s="12">
        <v>15.0</v>
      </c>
      <c r="E186" s="12">
        <v>2286.242</v>
      </c>
      <c r="F186" s="12">
        <v>0.675384</v>
      </c>
      <c r="G186" s="14">
        <f>IFERROR(__xludf.DUMMYFUNCTION("FILTER(WholeNMJData!E:E,WholeNMJData!$B:$B=$B186)"),276.4059)</f>
        <v>276.4059</v>
      </c>
      <c r="H186" s="14">
        <f t="shared" si="2"/>
        <v>8.271321271</v>
      </c>
      <c r="I186" s="14">
        <f>IFERROR(__xludf.DUMMYFUNCTION("FILTER(WholeNMJData!D:D,WholeNMJData!$B:$B=$B186)"),47.39556)</f>
        <v>47.39556</v>
      </c>
    </row>
    <row r="187">
      <c r="A187" s="11"/>
      <c r="B187" s="3" t="str">
        <f t="shared" si="1"/>
        <v>con_02m_m67_a3_002</v>
      </c>
      <c r="C187" s="9" t="s">
        <v>231</v>
      </c>
      <c r="D187" s="12">
        <v>19.0</v>
      </c>
      <c r="E187" s="12">
        <v>3470.582</v>
      </c>
      <c r="F187" s="12">
        <v>0.631113</v>
      </c>
      <c r="G187" s="14">
        <f>IFERROR(__xludf.DUMMYFUNCTION("FILTER(WholeNMJData!E:E,WholeNMJData!$B:$B=$B187)"),276.4059)</f>
        <v>276.4059</v>
      </c>
      <c r="H187" s="14">
        <f t="shared" si="2"/>
        <v>12.5561068</v>
      </c>
      <c r="I187" s="14">
        <f>IFERROR(__xludf.DUMMYFUNCTION("FILTER(WholeNMJData!D:D,WholeNMJData!$B:$B=$B187)"),47.39556)</f>
        <v>47.39556</v>
      </c>
    </row>
    <row r="188">
      <c r="A188" s="11"/>
      <c r="B188" s="3" t="str">
        <f t="shared" si="1"/>
        <v>con_02m_m67_a3_002</v>
      </c>
      <c r="C188" s="9" t="s">
        <v>232</v>
      </c>
      <c r="D188" s="12">
        <v>4.0</v>
      </c>
      <c r="E188" s="12">
        <v>2571.487</v>
      </c>
      <c r="F188" s="12">
        <v>0.60287</v>
      </c>
      <c r="G188" s="14">
        <f>IFERROR(__xludf.DUMMYFUNCTION("FILTER(WholeNMJData!E:E,WholeNMJData!$B:$B=$B188)"),276.4059)</f>
        <v>276.4059</v>
      </c>
      <c r="H188" s="14">
        <f t="shared" si="2"/>
        <v>9.303299966</v>
      </c>
      <c r="I188" s="14">
        <f>IFERROR(__xludf.DUMMYFUNCTION("FILTER(WholeNMJData!D:D,WholeNMJData!$B:$B=$B188)"),47.39556)</f>
        <v>47.39556</v>
      </c>
    </row>
    <row r="189">
      <c r="A189" s="11"/>
      <c r="B189" s="3" t="str">
        <f t="shared" si="1"/>
        <v>con_02m_m67_a3_002</v>
      </c>
      <c r="C189" s="9" t="s">
        <v>233</v>
      </c>
      <c r="D189" s="12">
        <v>3.0</v>
      </c>
      <c r="E189" s="12">
        <v>2449.708</v>
      </c>
      <c r="F189" s="12">
        <v>0.592201</v>
      </c>
      <c r="G189" s="14">
        <f>IFERROR(__xludf.DUMMYFUNCTION("FILTER(WholeNMJData!E:E,WholeNMJData!$B:$B=$B189)"),276.4059)</f>
        <v>276.4059</v>
      </c>
      <c r="H189" s="14">
        <f t="shared" si="2"/>
        <v>8.862719645</v>
      </c>
      <c r="I189" s="14">
        <f>IFERROR(__xludf.DUMMYFUNCTION("FILTER(WholeNMJData!D:D,WholeNMJData!$B:$B=$B189)"),47.39556)</f>
        <v>47.39556</v>
      </c>
    </row>
    <row r="190">
      <c r="A190" s="11"/>
      <c r="B190" s="3" t="str">
        <f t="shared" si="1"/>
        <v>con_02m_m67_a3_002</v>
      </c>
      <c r="C190" s="9" t="s">
        <v>234</v>
      </c>
      <c r="D190" s="12">
        <v>3.0</v>
      </c>
      <c r="E190" s="12">
        <v>2417.394</v>
      </c>
      <c r="F190" s="12">
        <v>0.576344</v>
      </c>
      <c r="G190" s="14">
        <f>IFERROR(__xludf.DUMMYFUNCTION("FILTER(WholeNMJData!E:E,WholeNMJData!$B:$B=$B190)"),276.4059)</f>
        <v>276.4059</v>
      </c>
      <c r="H190" s="14">
        <f t="shared" si="2"/>
        <v>8.745811866</v>
      </c>
      <c r="I190" s="14">
        <f>IFERROR(__xludf.DUMMYFUNCTION("FILTER(WholeNMJData!D:D,WholeNMJData!$B:$B=$B190)"),47.39556)</f>
        <v>47.39556</v>
      </c>
    </row>
    <row r="191">
      <c r="A191" s="11"/>
      <c r="B191" s="3" t="str">
        <f t="shared" si="1"/>
        <v>con_02m_m67_a3_002</v>
      </c>
      <c r="C191" s="9" t="s">
        <v>235</v>
      </c>
      <c r="D191" s="12">
        <v>3.0</v>
      </c>
      <c r="E191" s="12">
        <v>1968.598</v>
      </c>
      <c r="F191" s="12">
        <v>0.460694</v>
      </c>
      <c r="G191" s="14">
        <f>IFERROR(__xludf.DUMMYFUNCTION("FILTER(WholeNMJData!E:E,WholeNMJData!$B:$B=$B191)"),276.4059)</f>
        <v>276.4059</v>
      </c>
      <c r="H191" s="14">
        <f t="shared" si="2"/>
        <v>7.122127277</v>
      </c>
      <c r="I191" s="14">
        <f>IFERROR(__xludf.DUMMYFUNCTION("FILTER(WholeNMJData!D:D,WholeNMJData!$B:$B=$B191)"),47.39556)</f>
        <v>47.39556</v>
      </c>
    </row>
    <row r="192">
      <c r="A192" s="11"/>
      <c r="B192" s="3" t="str">
        <f t="shared" si="1"/>
        <v>con_02m_m67_a3_002</v>
      </c>
      <c r="C192" s="9" t="s">
        <v>236</v>
      </c>
      <c r="D192" s="12">
        <v>13.0</v>
      </c>
      <c r="E192" s="12">
        <v>2708.744</v>
      </c>
      <c r="F192" s="12">
        <v>0.634866</v>
      </c>
      <c r="G192" s="14">
        <f>IFERROR(__xludf.DUMMYFUNCTION("FILTER(WholeNMJData!E:E,WholeNMJData!$B:$B=$B192)"),276.4059)</f>
        <v>276.4059</v>
      </c>
      <c r="H192" s="14">
        <f t="shared" si="2"/>
        <v>9.799877644</v>
      </c>
      <c r="I192" s="14">
        <f>IFERROR(__xludf.DUMMYFUNCTION("FILTER(WholeNMJData!D:D,WholeNMJData!$B:$B=$B192)"),47.39556)</f>
        <v>47.39556</v>
      </c>
    </row>
    <row r="193">
      <c r="A193" s="11"/>
      <c r="B193" s="3" t="str">
        <f t="shared" si="1"/>
        <v>con_02m_m67_a3_002</v>
      </c>
      <c r="C193" s="9" t="s">
        <v>237</v>
      </c>
      <c r="D193" s="12">
        <v>11.0</v>
      </c>
      <c r="E193" s="12">
        <v>2495.501</v>
      </c>
      <c r="F193" s="12">
        <v>0.663461</v>
      </c>
      <c r="G193" s="14">
        <f>IFERROR(__xludf.DUMMYFUNCTION("FILTER(WholeNMJData!E:E,WholeNMJData!$B:$B=$B193)"),276.4059)</f>
        <v>276.4059</v>
      </c>
      <c r="H193" s="14">
        <f t="shared" si="2"/>
        <v>9.028392665</v>
      </c>
      <c r="I193" s="14">
        <f>IFERROR(__xludf.DUMMYFUNCTION("FILTER(WholeNMJData!D:D,WholeNMJData!$B:$B=$B193)"),47.39556)</f>
        <v>47.39556</v>
      </c>
    </row>
    <row r="194">
      <c r="A194" s="11"/>
      <c r="B194" s="3" t="str">
        <f t="shared" si="1"/>
        <v>con_02m_m67_a3_002</v>
      </c>
      <c r="C194" s="9" t="s">
        <v>238</v>
      </c>
      <c r="D194" s="12">
        <v>5.0</v>
      </c>
      <c r="E194" s="12">
        <v>1934.507</v>
      </c>
      <c r="F194" s="12">
        <v>0.562065</v>
      </c>
      <c r="G194" s="14">
        <f>IFERROR(__xludf.DUMMYFUNCTION("FILTER(WholeNMJData!E:E,WholeNMJData!$B:$B=$B194)"),276.4059)</f>
        <v>276.4059</v>
      </c>
      <c r="H194" s="14">
        <f t="shared" si="2"/>
        <v>6.998790547</v>
      </c>
      <c r="I194" s="14">
        <f>IFERROR(__xludf.DUMMYFUNCTION("FILTER(WholeNMJData!D:D,WholeNMJData!$B:$B=$B194)"),47.39556)</f>
        <v>47.39556</v>
      </c>
    </row>
    <row r="195">
      <c r="A195" s="11"/>
      <c r="B195" s="3" t="str">
        <f t="shared" si="1"/>
        <v>con_02m_m67_a3_002</v>
      </c>
      <c r="C195" s="9" t="s">
        <v>239</v>
      </c>
      <c r="D195" s="12">
        <v>148.0</v>
      </c>
      <c r="E195" s="12">
        <v>4284.585</v>
      </c>
      <c r="F195" s="12">
        <v>1.17992</v>
      </c>
      <c r="G195" s="14">
        <f>IFERROR(__xludf.DUMMYFUNCTION("FILTER(WholeNMJData!E:E,WholeNMJData!$B:$B=$B195)"),276.4059)</f>
        <v>276.4059</v>
      </c>
      <c r="H195" s="14">
        <f t="shared" si="2"/>
        <v>15.50106203</v>
      </c>
      <c r="I195" s="14">
        <f>IFERROR(__xludf.DUMMYFUNCTION("FILTER(WholeNMJData!D:D,WholeNMJData!$B:$B=$B195)"),47.39556)</f>
        <v>47.39556</v>
      </c>
    </row>
    <row r="196">
      <c r="A196" s="11"/>
      <c r="B196" s="3" t="str">
        <f t="shared" si="1"/>
        <v>con_02m_m67_a3_002</v>
      </c>
      <c r="C196" s="9" t="s">
        <v>240</v>
      </c>
      <c r="D196" s="12">
        <v>4.0</v>
      </c>
      <c r="E196" s="12">
        <v>2158.39</v>
      </c>
      <c r="F196" s="12">
        <v>0.337434</v>
      </c>
      <c r="G196" s="14">
        <f>IFERROR(__xludf.DUMMYFUNCTION("FILTER(WholeNMJData!E:E,WholeNMJData!$B:$B=$B196)"),276.4059)</f>
        <v>276.4059</v>
      </c>
      <c r="H196" s="14">
        <f t="shared" si="2"/>
        <v>7.808769639</v>
      </c>
      <c r="I196" s="14">
        <f>IFERROR(__xludf.DUMMYFUNCTION("FILTER(WholeNMJData!D:D,WholeNMJData!$B:$B=$B196)"),47.39556)</f>
        <v>47.39556</v>
      </c>
    </row>
    <row r="197">
      <c r="A197" s="11"/>
      <c r="B197" s="3" t="str">
        <f t="shared" si="1"/>
        <v>con_02m_m67_a3_002</v>
      </c>
      <c r="C197" s="9" t="s">
        <v>241</v>
      </c>
      <c r="D197" s="12">
        <v>3.0</v>
      </c>
      <c r="E197" s="12">
        <v>2169.386</v>
      </c>
      <c r="F197" s="12">
        <v>0.530273</v>
      </c>
      <c r="G197" s="14">
        <f>IFERROR(__xludf.DUMMYFUNCTION("FILTER(WholeNMJData!E:E,WholeNMJData!$B:$B=$B197)"),276.4059)</f>
        <v>276.4059</v>
      </c>
      <c r="H197" s="14">
        <f t="shared" si="2"/>
        <v>7.848551713</v>
      </c>
      <c r="I197" s="14">
        <f>IFERROR(__xludf.DUMMYFUNCTION("FILTER(WholeNMJData!D:D,WholeNMJData!$B:$B=$B197)"),47.39556)</f>
        <v>47.39556</v>
      </c>
    </row>
    <row r="198">
      <c r="A198" s="11"/>
      <c r="B198" s="3" t="str">
        <f t="shared" si="1"/>
        <v>con_02m_m67_a3_002</v>
      </c>
      <c r="C198" s="9" t="s">
        <v>242</v>
      </c>
      <c r="D198" s="12">
        <v>8.0</v>
      </c>
      <c r="E198" s="12">
        <v>2129.442</v>
      </c>
      <c r="F198" s="12">
        <v>0.412573</v>
      </c>
      <c r="G198" s="14">
        <f>IFERROR(__xludf.DUMMYFUNCTION("FILTER(WholeNMJData!E:E,WholeNMJData!$B:$B=$B198)"),276.4059)</f>
        <v>276.4059</v>
      </c>
      <c r="H198" s="14">
        <f t="shared" si="2"/>
        <v>7.704039603</v>
      </c>
      <c r="I198" s="14">
        <f>IFERROR(__xludf.DUMMYFUNCTION("FILTER(WholeNMJData!D:D,WholeNMJData!$B:$B=$B198)"),47.39556)</f>
        <v>47.39556</v>
      </c>
    </row>
    <row r="199">
      <c r="A199" s="11"/>
      <c r="B199" s="3" t="str">
        <f t="shared" si="1"/>
        <v>con_02m_m67_a3_002</v>
      </c>
      <c r="C199" s="9" t="s">
        <v>243</v>
      </c>
      <c r="D199" s="12">
        <v>7.0</v>
      </c>
      <c r="E199" s="12">
        <v>3381.432</v>
      </c>
      <c r="F199" s="12">
        <v>0.576733</v>
      </c>
      <c r="G199" s="14">
        <f>IFERROR(__xludf.DUMMYFUNCTION("FILTER(WholeNMJData!E:E,WholeNMJData!$B:$B=$B199)"),276.4059)</f>
        <v>276.4059</v>
      </c>
      <c r="H199" s="14">
        <f t="shared" si="2"/>
        <v>12.23357389</v>
      </c>
      <c r="I199" s="14">
        <f>IFERROR(__xludf.DUMMYFUNCTION("FILTER(WholeNMJData!D:D,WholeNMJData!$B:$B=$B199)"),47.39556)</f>
        <v>47.39556</v>
      </c>
    </row>
    <row r="200">
      <c r="A200" s="11"/>
      <c r="B200" s="3" t="str">
        <f t="shared" si="1"/>
        <v>con_02m_m67_a3_002</v>
      </c>
      <c r="C200" s="9" t="s">
        <v>244</v>
      </c>
      <c r="D200" s="12">
        <v>23.0</v>
      </c>
      <c r="E200" s="12">
        <v>2358.088</v>
      </c>
      <c r="F200" s="12">
        <v>0.676545</v>
      </c>
      <c r="G200" s="14">
        <f>IFERROR(__xludf.DUMMYFUNCTION("FILTER(WholeNMJData!E:E,WholeNMJData!$B:$B=$B200)"),276.4059)</f>
        <v>276.4059</v>
      </c>
      <c r="H200" s="14">
        <f t="shared" si="2"/>
        <v>8.531250599</v>
      </c>
      <c r="I200" s="14">
        <f>IFERROR(__xludf.DUMMYFUNCTION("FILTER(WholeNMJData!D:D,WholeNMJData!$B:$B=$B200)"),47.39556)</f>
        <v>47.39556</v>
      </c>
    </row>
    <row r="201">
      <c r="A201" s="11"/>
      <c r="B201" s="3" t="str">
        <f t="shared" si="1"/>
        <v>con_02m_m67_a3_002</v>
      </c>
      <c r="C201" s="9" t="s">
        <v>245</v>
      </c>
      <c r="D201" s="12">
        <v>3.0</v>
      </c>
      <c r="E201" s="12">
        <v>2470.871</v>
      </c>
      <c r="F201" s="12">
        <v>0.35828</v>
      </c>
      <c r="G201" s="14">
        <f>IFERROR(__xludf.DUMMYFUNCTION("FILTER(WholeNMJData!E:E,WholeNMJData!$B:$B=$B201)"),276.4059)</f>
        <v>276.4059</v>
      </c>
      <c r="H201" s="14">
        <f t="shared" si="2"/>
        <v>8.939284581</v>
      </c>
      <c r="I201" s="14">
        <f>IFERROR(__xludf.DUMMYFUNCTION("FILTER(WholeNMJData!D:D,WholeNMJData!$B:$B=$B201)"),47.39556)</f>
        <v>47.39556</v>
      </c>
    </row>
    <row r="202">
      <c r="A202" s="11"/>
      <c r="B202" s="3" t="str">
        <f t="shared" si="1"/>
        <v>con_02m_m67_a3_002</v>
      </c>
      <c r="C202" s="9" t="s">
        <v>246</v>
      </c>
      <c r="D202" s="12">
        <v>9.0</v>
      </c>
      <c r="E202" s="12">
        <v>3099.21</v>
      </c>
      <c r="F202" s="12">
        <v>0.602066</v>
      </c>
      <c r="G202" s="14">
        <f>IFERROR(__xludf.DUMMYFUNCTION("FILTER(WholeNMJData!E:E,WholeNMJData!$B:$B=$B202)"),276.4059)</f>
        <v>276.4059</v>
      </c>
      <c r="H202" s="14">
        <f t="shared" si="2"/>
        <v>11.212532</v>
      </c>
      <c r="I202" s="14">
        <f>IFERROR(__xludf.DUMMYFUNCTION("FILTER(WholeNMJData!D:D,WholeNMJData!$B:$B=$B202)"),47.39556)</f>
        <v>47.39556</v>
      </c>
    </row>
    <row r="203">
      <c r="A203" s="11"/>
      <c r="B203" s="3" t="str">
        <f t="shared" si="1"/>
        <v>con_02m_m67_a3_002</v>
      </c>
      <c r="C203" s="9" t="s">
        <v>247</v>
      </c>
      <c r="D203" s="12">
        <v>79.0</v>
      </c>
      <c r="E203" s="12">
        <v>4115.356</v>
      </c>
      <c r="F203" s="12">
        <v>1.338257</v>
      </c>
      <c r="G203" s="14">
        <f>IFERROR(__xludf.DUMMYFUNCTION("FILTER(WholeNMJData!E:E,WholeNMJData!$B:$B=$B203)"),276.4059)</f>
        <v>276.4059</v>
      </c>
      <c r="H203" s="14">
        <f t="shared" si="2"/>
        <v>14.88881388</v>
      </c>
      <c r="I203" s="14">
        <f>IFERROR(__xludf.DUMMYFUNCTION("FILTER(WholeNMJData!D:D,WholeNMJData!$B:$B=$B203)"),47.39556)</f>
        <v>47.39556</v>
      </c>
    </row>
    <row r="204">
      <c r="A204" s="11"/>
      <c r="B204" s="3" t="str">
        <f t="shared" si="1"/>
        <v>con_02m_m67_a3_002</v>
      </c>
      <c r="C204" s="9" t="s">
        <v>248</v>
      </c>
      <c r="D204" s="12">
        <v>19.0</v>
      </c>
      <c r="E204" s="12">
        <v>2663.886</v>
      </c>
      <c r="F204" s="12">
        <v>0.842821</v>
      </c>
      <c r="G204" s="14">
        <f>IFERROR(__xludf.DUMMYFUNCTION("FILTER(WholeNMJData!E:E,WholeNMJData!$B:$B=$B204)"),276.4059)</f>
        <v>276.4059</v>
      </c>
      <c r="H204" s="14">
        <f t="shared" si="2"/>
        <v>9.637587331</v>
      </c>
      <c r="I204" s="14">
        <f>IFERROR(__xludf.DUMMYFUNCTION("FILTER(WholeNMJData!D:D,WholeNMJData!$B:$B=$B204)"),47.39556)</f>
        <v>47.39556</v>
      </c>
    </row>
    <row r="205">
      <c r="A205" s="11"/>
      <c r="B205" s="3" t="str">
        <f t="shared" si="1"/>
        <v>con_02m_m67_a3_002</v>
      </c>
      <c r="C205" s="9" t="s">
        <v>249</v>
      </c>
      <c r="D205" s="12">
        <v>3.0</v>
      </c>
      <c r="E205" s="12">
        <v>2418.489</v>
      </c>
      <c r="F205" s="12">
        <v>0.528909</v>
      </c>
      <c r="G205" s="14">
        <f>IFERROR(__xludf.DUMMYFUNCTION("FILTER(WholeNMJData!E:E,WholeNMJData!$B:$B=$B205)"),276.4059)</f>
        <v>276.4059</v>
      </c>
      <c r="H205" s="14">
        <f t="shared" si="2"/>
        <v>8.749773431</v>
      </c>
      <c r="I205" s="14">
        <f>IFERROR(__xludf.DUMMYFUNCTION("FILTER(WholeNMJData!D:D,WholeNMJData!$B:$B=$B205)"),47.39556)</f>
        <v>47.39556</v>
      </c>
    </row>
    <row r="206">
      <c r="A206" s="11"/>
      <c r="B206" s="3" t="str">
        <f t="shared" si="1"/>
        <v>con_02m_m67_a3_002</v>
      </c>
      <c r="C206" s="9" t="s">
        <v>250</v>
      </c>
      <c r="D206" s="12">
        <v>157.0</v>
      </c>
      <c r="E206" s="12">
        <v>4691.626</v>
      </c>
      <c r="F206" s="12">
        <v>1.399147</v>
      </c>
      <c r="G206" s="14">
        <f>IFERROR(__xludf.DUMMYFUNCTION("FILTER(WholeNMJData!E:E,WholeNMJData!$B:$B=$B206)"),276.4059)</f>
        <v>276.4059</v>
      </c>
      <c r="H206" s="14">
        <f t="shared" si="2"/>
        <v>16.97368254</v>
      </c>
      <c r="I206" s="14">
        <f>IFERROR(__xludf.DUMMYFUNCTION("FILTER(WholeNMJData!D:D,WholeNMJData!$B:$B=$B206)"),47.39556)</f>
        <v>47.39556</v>
      </c>
    </row>
    <row r="207">
      <c r="A207" s="11"/>
      <c r="B207" s="3" t="str">
        <f t="shared" si="1"/>
        <v>con_02m_m67_a3_002</v>
      </c>
      <c r="C207" s="9" t="s">
        <v>251</v>
      </c>
      <c r="D207" s="12">
        <v>5.0</v>
      </c>
      <c r="E207" s="12">
        <v>2273.497</v>
      </c>
      <c r="F207" s="12">
        <v>0.417064</v>
      </c>
      <c r="G207" s="14">
        <f>IFERROR(__xludf.DUMMYFUNCTION("FILTER(WholeNMJData!E:E,WholeNMJData!$B:$B=$B207)"),276.4059)</f>
        <v>276.4059</v>
      </c>
      <c r="H207" s="14">
        <f t="shared" si="2"/>
        <v>8.225211546</v>
      </c>
      <c r="I207" s="14">
        <f>IFERROR(__xludf.DUMMYFUNCTION("FILTER(WholeNMJData!D:D,WholeNMJData!$B:$B=$B207)"),47.39556)</f>
        <v>47.39556</v>
      </c>
    </row>
    <row r="208">
      <c r="A208" s="11"/>
      <c r="B208" s="3" t="str">
        <f t="shared" si="1"/>
        <v>con_02m_m67_a3_002</v>
      </c>
      <c r="C208" s="9" t="s">
        <v>252</v>
      </c>
      <c r="D208" s="12">
        <v>3.0</v>
      </c>
      <c r="E208" s="12">
        <v>2206.699</v>
      </c>
      <c r="F208" s="12">
        <v>0.329016</v>
      </c>
      <c r="G208" s="14">
        <f>IFERROR(__xludf.DUMMYFUNCTION("FILTER(WholeNMJData!E:E,WholeNMJData!$B:$B=$B208)"),276.4059)</f>
        <v>276.4059</v>
      </c>
      <c r="H208" s="14">
        <f t="shared" si="2"/>
        <v>7.983545214</v>
      </c>
      <c r="I208" s="14">
        <f>IFERROR(__xludf.DUMMYFUNCTION("FILTER(WholeNMJData!D:D,WholeNMJData!$B:$B=$B208)"),47.39556)</f>
        <v>47.39556</v>
      </c>
    </row>
    <row r="209">
      <c r="A209" s="11"/>
      <c r="B209" s="3" t="str">
        <f t="shared" si="1"/>
        <v>con_02m_m67_a3_002</v>
      </c>
      <c r="C209" s="9" t="s">
        <v>253</v>
      </c>
      <c r="D209" s="12">
        <v>4.0</v>
      </c>
      <c r="E209" s="12">
        <v>2047.166</v>
      </c>
      <c r="F209" s="12">
        <v>0.44203</v>
      </c>
      <c r="G209" s="14">
        <f>IFERROR(__xludf.DUMMYFUNCTION("FILTER(WholeNMJData!E:E,WholeNMJData!$B:$B=$B209)"),276.4059)</f>
        <v>276.4059</v>
      </c>
      <c r="H209" s="14">
        <f t="shared" si="2"/>
        <v>7.406375913</v>
      </c>
      <c r="I209" s="14">
        <f>IFERROR(__xludf.DUMMYFUNCTION("FILTER(WholeNMJData!D:D,WholeNMJData!$B:$B=$B209)"),47.39556)</f>
        <v>47.39556</v>
      </c>
    </row>
    <row r="210">
      <c r="A210" s="11"/>
      <c r="B210" s="3" t="str">
        <f t="shared" si="1"/>
        <v>con_02m_m67_a3_002</v>
      </c>
      <c r="C210" s="9" t="s">
        <v>254</v>
      </c>
      <c r="D210" s="12">
        <v>34.0</v>
      </c>
      <c r="E210" s="12">
        <v>2677.812</v>
      </c>
      <c r="F210" s="12">
        <v>0.966081</v>
      </c>
      <c r="G210" s="14">
        <f>IFERROR(__xludf.DUMMYFUNCTION("FILTER(WholeNMJData!E:E,WholeNMJData!$B:$B=$B210)"),276.4059)</f>
        <v>276.4059</v>
      </c>
      <c r="H210" s="14">
        <f t="shared" si="2"/>
        <v>9.687969758</v>
      </c>
      <c r="I210" s="14">
        <f>IFERROR(__xludf.DUMMYFUNCTION("FILTER(WholeNMJData!D:D,WholeNMJData!$B:$B=$B210)"),47.39556)</f>
        <v>47.39556</v>
      </c>
    </row>
    <row r="211">
      <c r="A211" s="11"/>
      <c r="B211" s="3" t="str">
        <f t="shared" si="1"/>
        <v>con_02m_m67_a3_002</v>
      </c>
      <c r="C211" s="9" t="s">
        <v>255</v>
      </c>
      <c r="D211" s="12">
        <v>5.0</v>
      </c>
      <c r="E211" s="12">
        <v>2875.335</v>
      </c>
      <c r="F211" s="12">
        <v>0.223499</v>
      </c>
      <c r="G211" s="14">
        <f>IFERROR(__xludf.DUMMYFUNCTION("FILTER(WholeNMJData!E:E,WholeNMJData!$B:$B=$B211)"),276.4059)</f>
        <v>276.4059</v>
      </c>
      <c r="H211" s="14">
        <f t="shared" si="2"/>
        <v>10.40258186</v>
      </c>
      <c r="I211" s="14">
        <f>IFERROR(__xludf.DUMMYFUNCTION("FILTER(WholeNMJData!D:D,WholeNMJData!$B:$B=$B211)"),47.39556)</f>
        <v>47.39556</v>
      </c>
    </row>
    <row r="212">
      <c r="A212" s="11"/>
      <c r="B212" s="3" t="str">
        <f t="shared" si="1"/>
        <v>con_02m_m67_a3_002</v>
      </c>
      <c r="C212" s="9" t="s">
        <v>256</v>
      </c>
      <c r="D212" s="12">
        <v>4.0</v>
      </c>
      <c r="E212" s="12">
        <v>2783.641</v>
      </c>
      <c r="F212" s="12">
        <v>0.274254</v>
      </c>
      <c r="G212" s="14">
        <f>IFERROR(__xludf.DUMMYFUNCTION("FILTER(WholeNMJData!E:E,WholeNMJData!$B:$B=$B212)"),276.4059)</f>
        <v>276.4059</v>
      </c>
      <c r="H212" s="14">
        <f t="shared" si="2"/>
        <v>10.07084509</v>
      </c>
      <c r="I212" s="14">
        <f>IFERROR(__xludf.DUMMYFUNCTION("FILTER(WholeNMJData!D:D,WholeNMJData!$B:$B=$B212)"),47.39556)</f>
        <v>47.39556</v>
      </c>
    </row>
    <row r="213">
      <c r="A213" s="11"/>
      <c r="B213" s="3" t="str">
        <f t="shared" si="1"/>
        <v>con_02m_m67_a3_002</v>
      </c>
      <c r="C213" s="9" t="s">
        <v>257</v>
      </c>
      <c r="D213" s="12">
        <v>17.0</v>
      </c>
      <c r="E213" s="12">
        <v>3303.776</v>
      </c>
      <c r="F213" s="12">
        <v>0.902218</v>
      </c>
      <c r="G213" s="14">
        <f>IFERROR(__xludf.DUMMYFUNCTION("FILTER(WholeNMJData!E:E,WholeNMJData!$B:$B=$B213)"),276.4059)</f>
        <v>276.4059</v>
      </c>
      <c r="H213" s="14">
        <f t="shared" si="2"/>
        <v>11.95262474</v>
      </c>
      <c r="I213" s="14">
        <f>IFERROR(__xludf.DUMMYFUNCTION("FILTER(WholeNMJData!D:D,WholeNMJData!$B:$B=$B213)"),47.39556)</f>
        <v>47.39556</v>
      </c>
    </row>
    <row r="214">
      <c r="A214" s="11"/>
      <c r="B214" s="3" t="str">
        <f t="shared" si="1"/>
        <v>con_02m_m67_a3_002</v>
      </c>
      <c r="C214" s="9" t="s">
        <v>258</v>
      </c>
      <c r="D214" s="12">
        <v>49.0</v>
      </c>
      <c r="E214" s="12">
        <v>3248.368</v>
      </c>
      <c r="F214" s="12">
        <v>1.07582</v>
      </c>
      <c r="G214" s="14">
        <f>IFERROR(__xludf.DUMMYFUNCTION("FILTER(WholeNMJData!E:E,WholeNMJData!$B:$B=$B214)"),276.4059)</f>
        <v>276.4059</v>
      </c>
      <c r="H214" s="14">
        <f t="shared" si="2"/>
        <v>11.75216593</v>
      </c>
      <c r="I214" s="14">
        <f>IFERROR(__xludf.DUMMYFUNCTION("FILTER(WholeNMJData!D:D,WholeNMJData!$B:$B=$B214)"),47.39556)</f>
        <v>47.39556</v>
      </c>
    </row>
    <row r="215">
      <c r="A215" s="11"/>
      <c r="B215" s="3" t="str">
        <f t="shared" si="1"/>
        <v>con_02m_m67_a3_002</v>
      </c>
      <c r="C215" s="9" t="s">
        <v>259</v>
      </c>
      <c r="D215" s="12">
        <v>3.0</v>
      </c>
      <c r="E215" s="12">
        <v>2254.918</v>
      </c>
      <c r="F215" s="12">
        <v>0.375785</v>
      </c>
      <c r="G215" s="14">
        <f>IFERROR(__xludf.DUMMYFUNCTION("FILTER(WholeNMJData!E:E,WholeNMJData!$B:$B=$B215)"),276.4059)</f>
        <v>276.4059</v>
      </c>
      <c r="H215" s="14">
        <f t="shared" si="2"/>
        <v>8.15799518</v>
      </c>
      <c r="I215" s="14">
        <f>IFERROR(__xludf.DUMMYFUNCTION("FILTER(WholeNMJData!D:D,WholeNMJData!$B:$B=$B215)"),47.39556)</f>
        <v>47.39556</v>
      </c>
    </row>
    <row r="216">
      <c r="A216" s="11"/>
      <c r="B216" s="3" t="str">
        <f t="shared" si="1"/>
        <v>con_02m_m67_a3_002</v>
      </c>
      <c r="C216" s="9" t="s">
        <v>260</v>
      </c>
      <c r="D216" s="12">
        <v>35.0</v>
      </c>
      <c r="E216" s="12">
        <v>3194.195</v>
      </c>
      <c r="F216" s="12">
        <v>0.947116</v>
      </c>
      <c r="G216" s="14">
        <f>IFERROR(__xludf.DUMMYFUNCTION("FILTER(WholeNMJData!E:E,WholeNMJData!$B:$B=$B216)"),276.4059)</f>
        <v>276.4059</v>
      </c>
      <c r="H216" s="14">
        <f t="shared" si="2"/>
        <v>11.55617518</v>
      </c>
      <c r="I216" s="14">
        <f>IFERROR(__xludf.DUMMYFUNCTION("FILTER(WholeNMJData!D:D,WholeNMJData!$B:$B=$B216)"),47.39556)</f>
        <v>47.39556</v>
      </c>
    </row>
    <row r="217">
      <c r="A217" s="11"/>
      <c r="B217" s="3" t="str">
        <f t="shared" si="1"/>
        <v>con_02m_m67_a3_002</v>
      </c>
      <c r="C217" s="9" t="s">
        <v>261</v>
      </c>
      <c r="D217" s="12">
        <v>16.0</v>
      </c>
      <c r="E217" s="12">
        <v>4546.336</v>
      </c>
      <c r="F217" s="12">
        <v>0.471099</v>
      </c>
      <c r="G217" s="14">
        <f>IFERROR(__xludf.DUMMYFUNCTION("FILTER(WholeNMJData!E:E,WholeNMJData!$B:$B=$B217)"),276.4059)</f>
        <v>276.4059</v>
      </c>
      <c r="H217" s="14">
        <f t="shared" si="2"/>
        <v>16.44804253</v>
      </c>
      <c r="I217" s="14">
        <f>IFERROR(__xludf.DUMMYFUNCTION("FILTER(WholeNMJData!D:D,WholeNMJData!$B:$B=$B217)"),47.39556)</f>
        <v>47.39556</v>
      </c>
    </row>
    <row r="218">
      <c r="A218" s="11"/>
      <c r="B218" s="3" t="str">
        <f t="shared" si="1"/>
        <v>con_02m_m67_a3_002</v>
      </c>
      <c r="C218" s="9" t="s">
        <v>262</v>
      </c>
      <c r="D218" s="12">
        <v>18.0</v>
      </c>
      <c r="E218" s="12">
        <v>2686.579</v>
      </c>
      <c r="F218" s="12">
        <v>0.758933</v>
      </c>
      <c r="G218" s="14">
        <f>IFERROR(__xludf.DUMMYFUNCTION("FILTER(WholeNMJData!E:E,WholeNMJData!$B:$B=$B218)"),276.4059)</f>
        <v>276.4059</v>
      </c>
      <c r="H218" s="14">
        <f t="shared" si="2"/>
        <v>9.719687604</v>
      </c>
      <c r="I218" s="14">
        <f>IFERROR(__xludf.DUMMYFUNCTION("FILTER(WholeNMJData!D:D,WholeNMJData!$B:$B=$B218)"),47.39556)</f>
        <v>47.39556</v>
      </c>
    </row>
    <row r="219">
      <c r="A219" s="11"/>
      <c r="B219" s="3" t="str">
        <f t="shared" si="1"/>
        <v>con_02m_m67_a3_002</v>
      </c>
      <c r="C219" s="9" t="s">
        <v>263</v>
      </c>
      <c r="D219" s="12">
        <v>53.0</v>
      </c>
      <c r="E219" s="12">
        <v>4721.641</v>
      </c>
      <c r="F219" s="12">
        <v>1.12322</v>
      </c>
      <c r="G219" s="14">
        <f>IFERROR(__xludf.DUMMYFUNCTION("FILTER(WholeNMJData!E:E,WholeNMJData!$B:$B=$B219)"),276.4059)</f>
        <v>276.4059</v>
      </c>
      <c r="H219" s="14">
        <f t="shared" si="2"/>
        <v>17.08227285</v>
      </c>
      <c r="I219" s="14">
        <f>IFERROR(__xludf.DUMMYFUNCTION("FILTER(WholeNMJData!D:D,WholeNMJData!$B:$B=$B219)"),47.39556)</f>
        <v>47.39556</v>
      </c>
    </row>
    <row r="220">
      <c r="A220" s="11"/>
      <c r="B220" s="3" t="str">
        <f t="shared" si="1"/>
        <v>con_02m_m67_a3_002</v>
      </c>
      <c r="C220" s="9" t="s">
        <v>264</v>
      </c>
      <c r="D220" s="12">
        <v>8.0</v>
      </c>
      <c r="E220" s="12">
        <v>2245.171</v>
      </c>
      <c r="F220" s="12">
        <v>0.499626</v>
      </c>
      <c r="G220" s="14">
        <f>IFERROR(__xludf.DUMMYFUNCTION("FILTER(WholeNMJData!E:E,WholeNMJData!$B:$B=$B220)"),276.4059)</f>
        <v>276.4059</v>
      </c>
      <c r="H220" s="14">
        <f t="shared" si="2"/>
        <v>8.122731823</v>
      </c>
      <c r="I220" s="14">
        <f>IFERROR(__xludf.DUMMYFUNCTION("FILTER(WholeNMJData!D:D,WholeNMJData!$B:$B=$B220)"),47.39556)</f>
        <v>47.39556</v>
      </c>
    </row>
    <row r="221">
      <c r="A221" s="11"/>
      <c r="B221" s="3" t="str">
        <f t="shared" si="1"/>
        <v>con_02m_m67_a3_002</v>
      </c>
      <c r="C221" s="9" t="s">
        <v>265</v>
      </c>
      <c r="D221" s="12">
        <v>3.0</v>
      </c>
      <c r="E221" s="12">
        <v>2294.491</v>
      </c>
      <c r="F221" s="12">
        <v>0.173852</v>
      </c>
      <c r="G221" s="14">
        <f>IFERROR(__xludf.DUMMYFUNCTION("FILTER(WholeNMJData!E:E,WholeNMJData!$B:$B=$B221)"),276.4059)</f>
        <v>276.4059</v>
      </c>
      <c r="H221" s="14">
        <f t="shared" si="2"/>
        <v>8.301165062</v>
      </c>
      <c r="I221" s="14">
        <f>IFERROR(__xludf.DUMMYFUNCTION("FILTER(WholeNMJData!D:D,WholeNMJData!$B:$B=$B221)"),47.39556)</f>
        <v>47.39556</v>
      </c>
    </row>
    <row r="222">
      <c r="A222" s="11"/>
      <c r="B222" s="3" t="str">
        <f t="shared" si="1"/>
        <v>con_02m_m67_a3_002</v>
      </c>
      <c r="C222" s="9" t="s">
        <v>266</v>
      </c>
      <c r="D222" s="12">
        <v>5.0</v>
      </c>
      <c r="E222" s="12">
        <v>2414.427</v>
      </c>
      <c r="F222" s="12">
        <v>0.61265</v>
      </c>
      <c r="G222" s="14">
        <f>IFERROR(__xludf.DUMMYFUNCTION("FILTER(WholeNMJData!E:E,WholeNMJData!$B:$B=$B222)"),276.4059)</f>
        <v>276.4059</v>
      </c>
      <c r="H222" s="14">
        <f t="shared" si="2"/>
        <v>8.735077652</v>
      </c>
      <c r="I222" s="14">
        <f>IFERROR(__xludf.DUMMYFUNCTION("FILTER(WholeNMJData!D:D,WholeNMJData!$B:$B=$B222)"),47.39556)</f>
        <v>47.39556</v>
      </c>
    </row>
    <row r="223">
      <c r="A223" s="11"/>
      <c r="B223" s="3" t="str">
        <f t="shared" si="1"/>
        <v>con_02m_m67_a3_002</v>
      </c>
      <c r="C223" s="9" t="s">
        <v>267</v>
      </c>
      <c r="D223" s="12">
        <v>5.0</v>
      </c>
      <c r="E223" s="12">
        <v>2337.583</v>
      </c>
      <c r="F223" s="12">
        <v>0.316319</v>
      </c>
      <c r="G223" s="14">
        <f>IFERROR(__xludf.DUMMYFUNCTION("FILTER(WholeNMJData!E:E,WholeNMJData!$B:$B=$B223)"),276.4059)</f>
        <v>276.4059</v>
      </c>
      <c r="H223" s="14">
        <f t="shared" si="2"/>
        <v>8.45706622</v>
      </c>
      <c r="I223" s="14">
        <f>IFERROR(__xludf.DUMMYFUNCTION("FILTER(WholeNMJData!D:D,WholeNMJData!$B:$B=$B223)"),47.39556)</f>
        <v>47.39556</v>
      </c>
    </row>
    <row r="224">
      <c r="A224" s="11"/>
      <c r="B224" s="3" t="str">
        <f t="shared" si="1"/>
        <v>con_02m_m67_a3_002</v>
      </c>
      <c r="C224" s="9" t="s">
        <v>268</v>
      </c>
      <c r="D224" s="12">
        <v>3.0</v>
      </c>
      <c r="E224" s="12">
        <v>2070.032</v>
      </c>
      <c r="F224" s="12">
        <v>0.364244</v>
      </c>
      <c r="G224" s="14">
        <f>IFERROR(__xludf.DUMMYFUNCTION("FILTER(WholeNMJData!E:E,WholeNMJData!$B:$B=$B224)"),276.4059)</f>
        <v>276.4059</v>
      </c>
      <c r="H224" s="14">
        <f t="shared" si="2"/>
        <v>7.489102078</v>
      </c>
      <c r="I224" s="14">
        <f>IFERROR(__xludf.DUMMYFUNCTION("FILTER(WholeNMJData!D:D,WholeNMJData!$B:$B=$B224)"),47.39556)</f>
        <v>47.39556</v>
      </c>
    </row>
    <row r="225">
      <c r="A225" s="11"/>
      <c r="B225" s="3" t="str">
        <f t="shared" si="1"/>
        <v>con_02m_m67_a3_002</v>
      </c>
      <c r="C225" s="9" t="s">
        <v>269</v>
      </c>
      <c r="D225" s="12">
        <v>5.0</v>
      </c>
      <c r="E225" s="12">
        <v>2373.111</v>
      </c>
      <c r="F225" s="12">
        <v>0.428248</v>
      </c>
      <c r="G225" s="14">
        <f>IFERROR(__xludf.DUMMYFUNCTION("FILTER(WholeNMJData!E:E,WholeNMJData!$B:$B=$B225)"),276.4059)</f>
        <v>276.4059</v>
      </c>
      <c r="H225" s="14">
        <f t="shared" si="2"/>
        <v>8.585601827</v>
      </c>
      <c r="I225" s="14">
        <f>IFERROR(__xludf.DUMMYFUNCTION("FILTER(WholeNMJData!D:D,WholeNMJData!$B:$B=$B225)"),47.39556)</f>
        <v>47.39556</v>
      </c>
    </row>
    <row r="226">
      <c r="A226" s="11"/>
      <c r="B226" s="3" t="str">
        <f t="shared" si="1"/>
        <v>con_02m_m67_a3_002</v>
      </c>
      <c r="C226" s="9" t="s">
        <v>270</v>
      </c>
      <c r="D226" s="12">
        <v>4.0</v>
      </c>
      <c r="E226" s="12">
        <v>2379.722</v>
      </c>
      <c r="F226" s="12">
        <v>0.448179</v>
      </c>
      <c r="G226" s="14">
        <f>IFERROR(__xludf.DUMMYFUNCTION("FILTER(WholeNMJData!E:E,WholeNMJData!$B:$B=$B226)"),276.4059)</f>
        <v>276.4059</v>
      </c>
      <c r="H226" s="14">
        <f t="shared" si="2"/>
        <v>8.609519551</v>
      </c>
      <c r="I226" s="14">
        <f>IFERROR(__xludf.DUMMYFUNCTION("FILTER(WholeNMJData!D:D,WholeNMJData!$B:$B=$B226)"),47.39556)</f>
        <v>47.39556</v>
      </c>
    </row>
    <row r="227">
      <c r="A227" s="11"/>
      <c r="B227" s="3" t="str">
        <f t="shared" si="1"/>
        <v>con_02m_m67_a3_002</v>
      </c>
      <c r="C227" s="9" t="s">
        <v>271</v>
      </c>
      <c r="D227" s="12">
        <v>74.0</v>
      </c>
      <c r="E227" s="12">
        <v>5890.886</v>
      </c>
      <c r="F227" s="12">
        <v>1.018995</v>
      </c>
      <c r="G227" s="14">
        <f>IFERROR(__xludf.DUMMYFUNCTION("FILTER(WholeNMJData!E:E,WholeNMJData!$B:$B=$B227)"),276.4059)</f>
        <v>276.4059</v>
      </c>
      <c r="H227" s="14">
        <f t="shared" si="2"/>
        <v>21.31244666</v>
      </c>
      <c r="I227" s="14">
        <f>IFERROR(__xludf.DUMMYFUNCTION("FILTER(WholeNMJData!D:D,WholeNMJData!$B:$B=$B227)"),47.39556)</f>
        <v>47.39556</v>
      </c>
    </row>
    <row r="228">
      <c r="A228" s="11"/>
      <c r="B228" s="3" t="str">
        <f t="shared" si="1"/>
        <v>con_02m_m67_a3_002</v>
      </c>
      <c r="C228" s="9" t="s">
        <v>272</v>
      </c>
      <c r="D228" s="12">
        <v>10.0</v>
      </c>
      <c r="E228" s="12">
        <v>2403.537</v>
      </c>
      <c r="F228" s="12">
        <v>0.804918</v>
      </c>
      <c r="G228" s="14">
        <f>IFERROR(__xludf.DUMMYFUNCTION("FILTER(WholeNMJData!E:E,WholeNMJData!$B:$B=$B228)"),276.4059)</f>
        <v>276.4059</v>
      </c>
      <c r="H228" s="14">
        <f t="shared" si="2"/>
        <v>8.695679072</v>
      </c>
      <c r="I228" s="14">
        <f>IFERROR(__xludf.DUMMYFUNCTION("FILTER(WholeNMJData!D:D,WholeNMJData!$B:$B=$B228)"),47.39556)</f>
        <v>47.39556</v>
      </c>
    </row>
    <row r="229">
      <c r="A229" s="11"/>
      <c r="B229" s="3" t="str">
        <f t="shared" si="1"/>
        <v>con_02m_m67_a3_002</v>
      </c>
      <c r="C229" s="9" t="s">
        <v>273</v>
      </c>
      <c r="D229" s="12">
        <v>5.0</v>
      </c>
      <c r="E229" s="12">
        <v>2387.456</v>
      </c>
      <c r="F229" s="12">
        <v>1.028732</v>
      </c>
      <c r="G229" s="14">
        <f>IFERROR(__xludf.DUMMYFUNCTION("FILTER(WholeNMJData!E:E,WholeNMJData!$B:$B=$B229)"),276.4059)</f>
        <v>276.4059</v>
      </c>
      <c r="H229" s="14">
        <f t="shared" si="2"/>
        <v>8.63750014</v>
      </c>
      <c r="I229" s="14">
        <f>IFERROR(__xludf.DUMMYFUNCTION("FILTER(WholeNMJData!D:D,WholeNMJData!$B:$B=$B229)"),47.39556)</f>
        <v>47.39556</v>
      </c>
    </row>
    <row r="230">
      <c r="A230" s="11"/>
      <c r="B230" s="3" t="str">
        <f t="shared" si="1"/>
        <v>con_02m_m67_a3_002</v>
      </c>
      <c r="C230" s="9" t="s">
        <v>274</v>
      </c>
      <c r="D230" s="12">
        <v>5.0</v>
      </c>
      <c r="E230" s="12">
        <v>2457.574</v>
      </c>
      <c r="F230" s="12">
        <v>0.364517</v>
      </c>
      <c r="G230" s="14">
        <f>IFERROR(__xludf.DUMMYFUNCTION("FILTER(WholeNMJData!E:E,WholeNMJData!$B:$B=$B230)"),276.4059)</f>
        <v>276.4059</v>
      </c>
      <c r="H230" s="14">
        <f t="shared" si="2"/>
        <v>8.891177793</v>
      </c>
      <c r="I230" s="14">
        <f>IFERROR(__xludf.DUMMYFUNCTION("FILTER(WholeNMJData!D:D,WholeNMJData!$B:$B=$B230)"),47.39556)</f>
        <v>47.39556</v>
      </c>
    </row>
    <row r="231">
      <c r="A231" s="11"/>
      <c r="B231" s="3" t="str">
        <f t="shared" si="1"/>
        <v>con_02m_m67_a3_002</v>
      </c>
      <c r="C231" s="9" t="s">
        <v>275</v>
      </c>
      <c r="D231" s="12">
        <v>19.0</v>
      </c>
      <c r="E231" s="12">
        <v>2718.186</v>
      </c>
      <c r="F231" s="12">
        <v>0.599121</v>
      </c>
      <c r="G231" s="14">
        <f>IFERROR(__xludf.DUMMYFUNCTION("FILTER(WholeNMJData!E:E,WholeNMJData!$B:$B=$B231)"),276.4059)</f>
        <v>276.4059</v>
      </c>
      <c r="H231" s="14">
        <f t="shared" si="2"/>
        <v>9.834037551</v>
      </c>
      <c r="I231" s="14">
        <f>IFERROR(__xludf.DUMMYFUNCTION("FILTER(WholeNMJData!D:D,WholeNMJData!$B:$B=$B231)"),47.39556)</f>
        <v>47.39556</v>
      </c>
    </row>
    <row r="232">
      <c r="A232" s="11"/>
      <c r="B232" s="3" t="str">
        <f t="shared" si="1"/>
        <v>con_02m_m67_a3_002</v>
      </c>
      <c r="C232" s="9" t="s">
        <v>276</v>
      </c>
      <c r="D232" s="12">
        <v>4.0</v>
      </c>
      <c r="E232" s="12">
        <v>2618.493</v>
      </c>
      <c r="F232" s="12">
        <v>0.333593</v>
      </c>
      <c r="G232" s="14">
        <f>IFERROR(__xludf.DUMMYFUNCTION("FILTER(WholeNMJData!E:E,WholeNMJData!$B:$B=$B232)"),276.4059)</f>
        <v>276.4059</v>
      </c>
      <c r="H232" s="14">
        <f t="shared" si="2"/>
        <v>9.473361459</v>
      </c>
      <c r="I232" s="14">
        <f>IFERROR(__xludf.DUMMYFUNCTION("FILTER(WholeNMJData!D:D,WholeNMJData!$B:$B=$B232)"),47.39556)</f>
        <v>47.39556</v>
      </c>
    </row>
    <row r="233">
      <c r="A233" s="11"/>
      <c r="B233" s="3" t="str">
        <f t="shared" si="1"/>
        <v>con_02m_m67_a3_002</v>
      </c>
      <c r="C233" s="9" t="s">
        <v>277</v>
      </c>
      <c r="D233" s="12">
        <v>17.0</v>
      </c>
      <c r="E233" s="12">
        <v>4061.4</v>
      </c>
      <c r="F233" s="12">
        <v>0.714133</v>
      </c>
      <c r="G233" s="14">
        <f>IFERROR(__xludf.DUMMYFUNCTION("FILTER(WholeNMJData!E:E,WholeNMJData!$B:$B=$B233)"),276.4059)</f>
        <v>276.4059</v>
      </c>
      <c r="H233" s="14">
        <f t="shared" si="2"/>
        <v>14.6936082</v>
      </c>
      <c r="I233" s="14">
        <f>IFERROR(__xludf.DUMMYFUNCTION("FILTER(WholeNMJData!D:D,WholeNMJData!$B:$B=$B233)"),47.39556)</f>
        <v>47.39556</v>
      </c>
    </row>
    <row r="234">
      <c r="A234" s="3"/>
      <c r="B234" s="3" t="str">
        <f t="shared" si="1"/>
        <v>con_02m_m67_a3_002</v>
      </c>
      <c r="C234" s="9" t="s">
        <v>278</v>
      </c>
      <c r="D234" s="12">
        <v>14.0</v>
      </c>
      <c r="E234" s="12">
        <v>3678.356</v>
      </c>
      <c r="F234" s="12">
        <v>1.045421</v>
      </c>
      <c r="G234" s="14">
        <f>IFERROR(__xludf.DUMMYFUNCTION("FILTER(WholeNMJData!E:E,WholeNMJData!$B:$B=$B234)"),276.4059)</f>
        <v>276.4059</v>
      </c>
      <c r="H234" s="14">
        <f t="shared" si="2"/>
        <v>13.30780566</v>
      </c>
      <c r="I234" s="14">
        <f>IFERROR(__xludf.DUMMYFUNCTION("FILTER(WholeNMJData!D:D,WholeNMJData!$B:$B=$B234)"),47.39556)</f>
        <v>47.39556</v>
      </c>
    </row>
    <row r="235">
      <c r="A235" s="3"/>
      <c r="B235" s="3" t="str">
        <f t="shared" si="1"/>
        <v>con_02m_m67_a3_002</v>
      </c>
      <c r="C235" s="9" t="s">
        <v>279</v>
      </c>
      <c r="D235" s="12">
        <v>9.0</v>
      </c>
      <c r="E235" s="12">
        <v>3076.098</v>
      </c>
      <c r="F235" s="12">
        <v>0.584017</v>
      </c>
      <c r="G235" s="14">
        <f>IFERROR(__xludf.DUMMYFUNCTION("FILTER(WholeNMJData!E:E,WholeNMJData!$B:$B=$B235)"),276.4059)</f>
        <v>276.4059</v>
      </c>
      <c r="H235" s="14">
        <f t="shared" si="2"/>
        <v>11.12891584</v>
      </c>
      <c r="I235" s="14">
        <f>IFERROR(__xludf.DUMMYFUNCTION("FILTER(WholeNMJData!D:D,WholeNMJData!$B:$B=$B235)"),47.39556)</f>
        <v>47.39556</v>
      </c>
    </row>
    <row r="236">
      <c r="A236" s="3"/>
      <c r="B236" s="3" t="str">
        <f t="shared" si="1"/>
        <v>con_02m_m67_a3_002</v>
      </c>
      <c r="C236" s="9" t="s">
        <v>280</v>
      </c>
      <c r="D236" s="12">
        <v>6.0</v>
      </c>
      <c r="E236" s="12">
        <v>2083.697</v>
      </c>
      <c r="F236" s="12">
        <v>0.549775</v>
      </c>
      <c r="G236" s="14">
        <f>IFERROR(__xludf.DUMMYFUNCTION("FILTER(WholeNMJData!E:E,WholeNMJData!$B:$B=$B236)"),276.4059)</f>
        <v>276.4059</v>
      </c>
      <c r="H236" s="14">
        <f t="shared" si="2"/>
        <v>7.538540241</v>
      </c>
      <c r="I236" s="14">
        <f>IFERROR(__xludf.DUMMYFUNCTION("FILTER(WholeNMJData!D:D,WholeNMJData!$B:$B=$B236)"),47.39556)</f>
        <v>47.39556</v>
      </c>
    </row>
    <row r="237">
      <c r="A237" s="3"/>
      <c r="B237" s="3" t="str">
        <f t="shared" si="1"/>
        <v>con_02m_m67_a3_002</v>
      </c>
      <c r="C237" s="9" t="s">
        <v>281</v>
      </c>
      <c r="D237" s="12">
        <v>5.0</v>
      </c>
      <c r="E237" s="12">
        <v>1804.847</v>
      </c>
      <c r="F237" s="12">
        <v>0.332952</v>
      </c>
      <c r="G237" s="14">
        <f>IFERROR(__xludf.DUMMYFUNCTION("FILTER(WholeNMJData!E:E,WholeNMJData!$B:$B=$B237)"),276.4059)</f>
        <v>276.4059</v>
      </c>
      <c r="H237" s="14">
        <f t="shared" si="2"/>
        <v>6.52969781</v>
      </c>
      <c r="I237" s="14">
        <f>IFERROR(__xludf.DUMMYFUNCTION("FILTER(WholeNMJData!D:D,WholeNMJData!$B:$B=$B237)"),47.39556)</f>
        <v>47.39556</v>
      </c>
    </row>
    <row r="238">
      <c r="A238" s="3"/>
      <c r="B238" s="3" t="str">
        <f t="shared" si="1"/>
        <v>con_02m_m67_a3_002</v>
      </c>
      <c r="C238" s="9" t="s">
        <v>282</v>
      </c>
      <c r="D238" s="12">
        <v>7.0</v>
      </c>
      <c r="E238" s="12">
        <v>2499.004</v>
      </c>
      <c r="F238" s="12">
        <v>0.549907</v>
      </c>
      <c r="G238" s="14">
        <f>IFERROR(__xludf.DUMMYFUNCTION("FILTER(WholeNMJData!E:E,WholeNMJData!$B:$B=$B238)"),276.4059)</f>
        <v>276.4059</v>
      </c>
      <c r="H238" s="14">
        <f t="shared" si="2"/>
        <v>9.041066055</v>
      </c>
      <c r="I238" s="14">
        <f>IFERROR(__xludf.DUMMYFUNCTION("FILTER(WholeNMJData!D:D,WholeNMJData!$B:$B=$B238)"),47.39556)</f>
        <v>47.39556</v>
      </c>
    </row>
    <row r="239">
      <c r="A239" s="3"/>
      <c r="B239" s="3" t="str">
        <f t="shared" si="1"/>
        <v>con_02m_m67_a3_002</v>
      </c>
      <c r="C239" s="9" t="s">
        <v>283</v>
      </c>
      <c r="D239" s="12">
        <v>3.0</v>
      </c>
      <c r="E239" s="12">
        <v>1826.087</v>
      </c>
      <c r="F239" s="12">
        <v>0.216611</v>
      </c>
      <c r="G239" s="14">
        <f>IFERROR(__xludf.DUMMYFUNCTION("FILTER(WholeNMJData!E:E,WholeNMJData!$B:$B=$B239)"),276.4059)</f>
        <v>276.4059</v>
      </c>
      <c r="H239" s="14">
        <f t="shared" si="2"/>
        <v>6.606541322</v>
      </c>
      <c r="I239" s="14">
        <f>IFERROR(__xludf.DUMMYFUNCTION("FILTER(WholeNMJData!D:D,WholeNMJData!$B:$B=$B239)"),47.39556)</f>
        <v>47.39556</v>
      </c>
    </row>
    <row r="240">
      <c r="A240" s="3"/>
      <c r="B240" s="3" t="str">
        <f t="shared" si="1"/>
        <v>con_02m_m67_a3_002</v>
      </c>
      <c r="C240" s="9" t="s">
        <v>284</v>
      </c>
      <c r="D240" s="12">
        <v>17.0</v>
      </c>
      <c r="E240" s="12">
        <v>2245.529</v>
      </c>
      <c r="F240" s="12">
        <v>0.706644</v>
      </c>
      <c r="G240" s="14">
        <f>IFERROR(__xludf.DUMMYFUNCTION("FILTER(WholeNMJData!E:E,WholeNMJData!$B:$B=$B240)"),276.4059)</f>
        <v>276.4059</v>
      </c>
      <c r="H240" s="14">
        <f t="shared" si="2"/>
        <v>8.12402702</v>
      </c>
      <c r="I240" s="14">
        <f>IFERROR(__xludf.DUMMYFUNCTION("FILTER(WholeNMJData!D:D,WholeNMJData!$B:$B=$B240)"),47.39556)</f>
        <v>47.39556</v>
      </c>
    </row>
    <row r="241">
      <c r="A241" s="3"/>
      <c r="B241" s="3" t="str">
        <f t="shared" si="1"/>
        <v>con_03m_m67_a3_001</v>
      </c>
      <c r="C241" s="9" t="s">
        <v>285</v>
      </c>
      <c r="D241" s="12">
        <v>25.0</v>
      </c>
      <c r="E241" s="12">
        <v>4450.747</v>
      </c>
      <c r="F241" s="12">
        <v>0.961396</v>
      </c>
      <c r="G241" s="14">
        <f>IFERROR(__xludf.DUMMYFUNCTION("FILTER(WholeNMJData!E:E,WholeNMJData!$B:$B=$B241)"),356.4824)</f>
        <v>356.4824</v>
      </c>
      <c r="H241" s="14">
        <f t="shared" si="2"/>
        <v>12.48518019</v>
      </c>
      <c r="I241" s="14">
        <f>IFERROR(__xludf.DUMMYFUNCTION("FILTER(WholeNMJData!D:D,WholeNMJData!$B:$B=$B241)"),117.9733)</f>
        <v>117.9733</v>
      </c>
    </row>
    <row r="242">
      <c r="A242" s="3"/>
      <c r="B242" s="3" t="str">
        <f t="shared" si="1"/>
        <v>con_03m_m67_a3_001</v>
      </c>
      <c r="C242" s="9" t="s">
        <v>286</v>
      </c>
      <c r="D242" s="12">
        <v>3.0</v>
      </c>
      <c r="E242" s="12">
        <v>2958.123</v>
      </c>
      <c r="F242" s="12">
        <v>0.541246</v>
      </c>
      <c r="G242" s="14">
        <f>IFERROR(__xludf.DUMMYFUNCTION("FILTER(WholeNMJData!E:E,WholeNMJData!$B:$B=$B242)"),356.4824)</f>
        <v>356.4824</v>
      </c>
      <c r="H242" s="14">
        <f t="shared" si="2"/>
        <v>8.298089892</v>
      </c>
      <c r="I242" s="14">
        <f>IFERROR(__xludf.DUMMYFUNCTION("FILTER(WholeNMJData!D:D,WholeNMJData!$B:$B=$B242)"),117.9733)</f>
        <v>117.9733</v>
      </c>
    </row>
    <row r="243">
      <c r="A243" s="3"/>
      <c r="B243" s="3" t="str">
        <f t="shared" si="1"/>
        <v>con_03m_m67_a3_001</v>
      </c>
      <c r="C243" s="9" t="s">
        <v>287</v>
      </c>
      <c r="D243" s="12">
        <v>19.0</v>
      </c>
      <c r="E243" s="12">
        <v>3242.345</v>
      </c>
      <c r="F243" s="12">
        <v>1.730731</v>
      </c>
      <c r="G243" s="14">
        <f>IFERROR(__xludf.DUMMYFUNCTION("FILTER(WholeNMJData!E:E,WholeNMJData!$B:$B=$B243)"),356.4824)</f>
        <v>356.4824</v>
      </c>
      <c r="H243" s="14">
        <f t="shared" si="2"/>
        <v>9.095385915</v>
      </c>
      <c r="I243" s="14">
        <f>IFERROR(__xludf.DUMMYFUNCTION("FILTER(WholeNMJData!D:D,WholeNMJData!$B:$B=$B243)"),117.9733)</f>
        <v>117.9733</v>
      </c>
    </row>
    <row r="244">
      <c r="A244" s="3"/>
      <c r="B244" s="3" t="str">
        <f t="shared" si="1"/>
        <v>con_03m_m67_a3_001</v>
      </c>
      <c r="C244" s="9" t="s">
        <v>288</v>
      </c>
      <c r="D244" s="12">
        <v>17.0</v>
      </c>
      <c r="E244" s="12">
        <v>3701.373</v>
      </c>
      <c r="F244" s="12">
        <v>0.771221</v>
      </c>
      <c r="G244" s="14">
        <f>IFERROR(__xludf.DUMMYFUNCTION("FILTER(WholeNMJData!E:E,WholeNMJData!$B:$B=$B244)"),356.4824)</f>
        <v>356.4824</v>
      </c>
      <c r="H244" s="14">
        <f t="shared" si="2"/>
        <v>10.38304556</v>
      </c>
      <c r="I244" s="14">
        <f>IFERROR(__xludf.DUMMYFUNCTION("FILTER(WholeNMJData!D:D,WholeNMJData!$B:$B=$B244)"),117.9733)</f>
        <v>117.9733</v>
      </c>
    </row>
    <row r="245">
      <c r="A245" s="3"/>
      <c r="B245" s="3" t="str">
        <f t="shared" si="1"/>
        <v>con_03m_m67_a3_001</v>
      </c>
      <c r="C245" s="9" t="s">
        <v>289</v>
      </c>
      <c r="D245" s="12">
        <v>10.0</v>
      </c>
      <c r="E245" s="12">
        <v>4424.22</v>
      </c>
      <c r="F245" s="12">
        <v>0.599818</v>
      </c>
      <c r="G245" s="14">
        <f>IFERROR(__xludf.DUMMYFUNCTION("FILTER(WholeNMJData!E:E,WholeNMJData!$B:$B=$B245)"),356.4824)</f>
        <v>356.4824</v>
      </c>
      <c r="H245" s="14">
        <f t="shared" si="2"/>
        <v>12.41076698</v>
      </c>
      <c r="I245" s="14">
        <f>IFERROR(__xludf.DUMMYFUNCTION("FILTER(WholeNMJData!D:D,WholeNMJData!$B:$B=$B245)"),117.9733)</f>
        <v>117.9733</v>
      </c>
    </row>
    <row r="246">
      <c r="A246" s="3"/>
      <c r="B246" s="3" t="str">
        <f t="shared" si="1"/>
        <v>con_03m_m67_a3_001</v>
      </c>
      <c r="C246" s="9" t="s">
        <v>290</v>
      </c>
      <c r="D246" s="12">
        <v>59.0</v>
      </c>
      <c r="E246" s="12">
        <v>6808.202</v>
      </c>
      <c r="F246" s="12">
        <v>1.296551</v>
      </c>
      <c r="G246" s="14">
        <f>IFERROR(__xludf.DUMMYFUNCTION("FILTER(WholeNMJData!E:E,WholeNMJData!$B:$B=$B246)"),356.4824)</f>
        <v>356.4824</v>
      </c>
      <c r="H246" s="14">
        <f t="shared" si="2"/>
        <v>19.09828367</v>
      </c>
      <c r="I246" s="14">
        <f>IFERROR(__xludf.DUMMYFUNCTION("FILTER(WholeNMJData!D:D,WholeNMJData!$B:$B=$B246)"),117.9733)</f>
        <v>117.9733</v>
      </c>
    </row>
    <row r="247">
      <c r="A247" s="3"/>
      <c r="B247" s="3" t="str">
        <f t="shared" si="1"/>
        <v>con_03m_m67_a3_001</v>
      </c>
      <c r="C247" s="9" t="s">
        <v>291</v>
      </c>
      <c r="D247" s="12">
        <v>3.0</v>
      </c>
      <c r="E247" s="12">
        <v>3223.739</v>
      </c>
      <c r="F247" s="12">
        <v>0.409875</v>
      </c>
      <c r="G247" s="14">
        <f>IFERROR(__xludf.DUMMYFUNCTION("FILTER(WholeNMJData!E:E,WholeNMJData!$B:$B=$B247)"),356.4824)</f>
        <v>356.4824</v>
      </c>
      <c r="H247" s="14">
        <f t="shared" si="2"/>
        <v>9.043192595</v>
      </c>
      <c r="I247" s="14">
        <f>IFERROR(__xludf.DUMMYFUNCTION("FILTER(WholeNMJData!D:D,WholeNMJData!$B:$B=$B247)"),117.9733)</f>
        <v>117.9733</v>
      </c>
    </row>
    <row r="248">
      <c r="A248" s="3"/>
      <c r="B248" s="3" t="str">
        <f t="shared" si="1"/>
        <v>con_03m_m67_a3_001</v>
      </c>
      <c r="C248" s="9" t="s">
        <v>292</v>
      </c>
      <c r="D248" s="12">
        <v>8.0</v>
      </c>
      <c r="E248" s="12">
        <v>4568.17</v>
      </c>
      <c r="F248" s="12">
        <v>0.286712</v>
      </c>
      <c r="G248" s="14">
        <f>IFERROR(__xludf.DUMMYFUNCTION("FILTER(WholeNMJData!E:E,WholeNMJData!$B:$B=$B248)"),356.4824)</f>
        <v>356.4824</v>
      </c>
      <c r="H248" s="14">
        <f t="shared" si="2"/>
        <v>12.81457373</v>
      </c>
      <c r="I248" s="14">
        <f>IFERROR(__xludf.DUMMYFUNCTION("FILTER(WholeNMJData!D:D,WholeNMJData!$B:$B=$B248)"),117.9733)</f>
        <v>117.9733</v>
      </c>
    </row>
    <row r="249">
      <c r="A249" s="3"/>
      <c r="B249" s="3" t="str">
        <f t="shared" si="1"/>
        <v>con_03m_m67_a3_001</v>
      </c>
      <c r="C249" s="9" t="s">
        <v>293</v>
      </c>
      <c r="D249" s="12">
        <v>34.0</v>
      </c>
      <c r="E249" s="12">
        <v>5255.608</v>
      </c>
      <c r="F249" s="12">
        <v>1.16821</v>
      </c>
      <c r="G249" s="14">
        <f>IFERROR(__xludf.DUMMYFUNCTION("FILTER(WholeNMJData!E:E,WholeNMJData!$B:$B=$B249)"),356.4824)</f>
        <v>356.4824</v>
      </c>
      <c r="H249" s="14">
        <f t="shared" si="2"/>
        <v>14.74296627</v>
      </c>
      <c r="I249" s="14">
        <f>IFERROR(__xludf.DUMMYFUNCTION("FILTER(WholeNMJData!D:D,WholeNMJData!$B:$B=$B249)"),117.9733)</f>
        <v>117.9733</v>
      </c>
    </row>
    <row r="250">
      <c r="A250" s="3"/>
      <c r="B250" s="3" t="str">
        <f t="shared" si="1"/>
        <v>con_03m_m67_a3_001</v>
      </c>
      <c r="C250" s="9" t="s">
        <v>294</v>
      </c>
      <c r="D250" s="12">
        <v>4.0</v>
      </c>
      <c r="E250" s="12">
        <v>3852.384</v>
      </c>
      <c r="F250" s="12">
        <v>0.546548</v>
      </c>
      <c r="G250" s="14">
        <f>IFERROR(__xludf.DUMMYFUNCTION("FILTER(WholeNMJData!E:E,WholeNMJData!$B:$B=$B250)"),356.4824)</f>
        <v>356.4824</v>
      </c>
      <c r="H250" s="14">
        <f t="shared" si="2"/>
        <v>10.80665974</v>
      </c>
      <c r="I250" s="14">
        <f>IFERROR(__xludf.DUMMYFUNCTION("FILTER(WholeNMJData!D:D,WholeNMJData!$B:$B=$B250)"),117.9733)</f>
        <v>117.9733</v>
      </c>
    </row>
    <row r="251">
      <c r="A251" s="3"/>
      <c r="B251" s="3" t="str">
        <f t="shared" si="1"/>
        <v>con_03m_m67_a3_001</v>
      </c>
      <c r="C251" s="9" t="s">
        <v>295</v>
      </c>
      <c r="D251" s="12">
        <v>44.0</v>
      </c>
      <c r="E251" s="12">
        <v>5721.187</v>
      </c>
      <c r="F251" s="12">
        <v>1.25865</v>
      </c>
      <c r="G251" s="14">
        <f>IFERROR(__xludf.DUMMYFUNCTION("FILTER(WholeNMJData!E:E,WholeNMJData!$B:$B=$B251)"),356.4824)</f>
        <v>356.4824</v>
      </c>
      <c r="H251" s="14">
        <f t="shared" si="2"/>
        <v>16.0490027</v>
      </c>
      <c r="I251" s="14">
        <f>IFERROR(__xludf.DUMMYFUNCTION("FILTER(WholeNMJData!D:D,WholeNMJData!$B:$B=$B251)"),117.9733)</f>
        <v>117.9733</v>
      </c>
    </row>
    <row r="252">
      <c r="A252" s="3"/>
      <c r="B252" s="3" t="str">
        <f t="shared" si="1"/>
        <v>con_03m_m67_a3_001</v>
      </c>
      <c r="C252" s="9" t="s">
        <v>296</v>
      </c>
      <c r="D252" s="12">
        <v>39.0</v>
      </c>
      <c r="E252" s="12">
        <v>13737.43</v>
      </c>
      <c r="F252" s="12">
        <v>0.784995</v>
      </c>
      <c r="G252" s="14">
        <f>IFERROR(__xludf.DUMMYFUNCTION("FILTER(WholeNMJData!E:E,WholeNMJData!$B:$B=$B252)"),356.4824)</f>
        <v>356.4824</v>
      </c>
      <c r="H252" s="14">
        <f t="shared" si="2"/>
        <v>38.53606798</v>
      </c>
      <c r="I252" s="14">
        <f>IFERROR(__xludf.DUMMYFUNCTION("FILTER(WholeNMJData!D:D,WholeNMJData!$B:$B=$B252)"),117.9733)</f>
        <v>117.9733</v>
      </c>
    </row>
    <row r="253">
      <c r="A253" s="3"/>
      <c r="B253" s="3" t="str">
        <f t="shared" si="1"/>
        <v>con_03m_m67_a3_001</v>
      </c>
      <c r="C253" s="9" t="s">
        <v>297</v>
      </c>
      <c r="D253" s="12">
        <v>3.0</v>
      </c>
      <c r="E253" s="12">
        <v>3304.101</v>
      </c>
      <c r="F253" s="12">
        <v>0.223247</v>
      </c>
      <c r="G253" s="14">
        <f>IFERROR(__xludf.DUMMYFUNCTION("FILTER(WholeNMJData!E:E,WholeNMJData!$B:$B=$B253)"),356.4824)</f>
        <v>356.4824</v>
      </c>
      <c r="H253" s="14">
        <f t="shared" si="2"/>
        <v>9.268623079</v>
      </c>
      <c r="I253" s="14">
        <f>IFERROR(__xludf.DUMMYFUNCTION("FILTER(WholeNMJData!D:D,WholeNMJData!$B:$B=$B253)"),117.9733)</f>
        <v>117.9733</v>
      </c>
    </row>
    <row r="254">
      <c r="A254" s="3"/>
      <c r="B254" s="3" t="str">
        <f t="shared" si="1"/>
        <v>con_03m_m67_a3_001</v>
      </c>
      <c r="C254" s="9" t="s">
        <v>298</v>
      </c>
      <c r="D254" s="12">
        <v>6.0</v>
      </c>
      <c r="E254" s="12">
        <v>4092.781</v>
      </c>
      <c r="F254" s="12">
        <v>0.578044</v>
      </c>
      <c r="G254" s="14">
        <f>IFERROR(__xludf.DUMMYFUNCTION("FILTER(WholeNMJData!E:E,WholeNMJData!$B:$B=$B254)"),356.4824)</f>
        <v>356.4824</v>
      </c>
      <c r="H254" s="14">
        <f t="shared" si="2"/>
        <v>11.48101842</v>
      </c>
      <c r="I254" s="14">
        <f>IFERROR(__xludf.DUMMYFUNCTION("FILTER(WholeNMJData!D:D,WholeNMJData!$B:$B=$B254)"),117.9733)</f>
        <v>117.9733</v>
      </c>
    </row>
    <row r="255">
      <c r="A255" s="3"/>
      <c r="B255" s="3" t="str">
        <f t="shared" si="1"/>
        <v>con_03m_m67_a3_001</v>
      </c>
      <c r="C255" s="9" t="s">
        <v>299</v>
      </c>
      <c r="D255" s="12">
        <v>37.0</v>
      </c>
      <c r="E255" s="12">
        <v>5275.05</v>
      </c>
      <c r="F255" s="12">
        <v>1.091862</v>
      </c>
      <c r="G255" s="14">
        <f>IFERROR(__xludf.DUMMYFUNCTION("FILTER(WholeNMJData!E:E,WholeNMJData!$B:$B=$B255)"),356.4824)</f>
        <v>356.4824</v>
      </c>
      <c r="H255" s="14">
        <f t="shared" si="2"/>
        <v>14.79750473</v>
      </c>
      <c r="I255" s="14">
        <f>IFERROR(__xludf.DUMMYFUNCTION("FILTER(WholeNMJData!D:D,WholeNMJData!$B:$B=$B255)"),117.9733)</f>
        <v>117.9733</v>
      </c>
    </row>
    <row r="256">
      <c r="A256" s="3"/>
      <c r="B256" s="3" t="str">
        <f t="shared" si="1"/>
        <v>con_03m_m67_a3_001</v>
      </c>
      <c r="C256" s="9" t="s">
        <v>300</v>
      </c>
      <c r="D256" s="12">
        <v>33.0</v>
      </c>
      <c r="E256" s="12">
        <v>3649.763</v>
      </c>
      <c r="F256" s="12">
        <v>1.234858</v>
      </c>
      <c r="G256" s="14">
        <f>IFERROR(__xludf.DUMMYFUNCTION("FILTER(WholeNMJData!E:E,WholeNMJData!$B:$B=$B256)"),356.4824)</f>
        <v>356.4824</v>
      </c>
      <c r="H256" s="14">
        <f t="shared" si="2"/>
        <v>10.23826983</v>
      </c>
      <c r="I256" s="14">
        <f>IFERROR(__xludf.DUMMYFUNCTION("FILTER(WholeNMJData!D:D,WholeNMJData!$B:$B=$B256)"),117.9733)</f>
        <v>117.9733</v>
      </c>
    </row>
    <row r="257">
      <c r="A257" s="3"/>
      <c r="B257" s="3" t="str">
        <f t="shared" si="1"/>
        <v>con_03m_m67_a3_001</v>
      </c>
      <c r="C257" s="9" t="s">
        <v>301</v>
      </c>
      <c r="D257" s="12">
        <v>9.0</v>
      </c>
      <c r="E257" s="12">
        <v>2865.844</v>
      </c>
      <c r="F257" s="12">
        <v>0.405227</v>
      </c>
      <c r="G257" s="14">
        <f>IFERROR(__xludf.DUMMYFUNCTION("FILTER(WholeNMJData!E:E,WholeNMJData!$B:$B=$B257)"),356.4824)</f>
        <v>356.4824</v>
      </c>
      <c r="H257" s="14">
        <f t="shared" si="2"/>
        <v>8.039229987</v>
      </c>
      <c r="I257" s="14">
        <f>IFERROR(__xludf.DUMMYFUNCTION("FILTER(WholeNMJData!D:D,WholeNMJData!$B:$B=$B257)"),117.9733)</f>
        <v>117.9733</v>
      </c>
    </row>
    <row r="258">
      <c r="A258" s="3"/>
      <c r="B258" s="3" t="str">
        <f t="shared" si="1"/>
        <v>con_03m_m67_a3_001</v>
      </c>
      <c r="C258" s="9" t="s">
        <v>302</v>
      </c>
      <c r="D258" s="12">
        <v>3.0</v>
      </c>
      <c r="E258" s="12">
        <v>2666.953</v>
      </c>
      <c r="F258" s="12">
        <v>0.313966</v>
      </c>
      <c r="G258" s="14">
        <f>IFERROR(__xludf.DUMMYFUNCTION("FILTER(WholeNMJData!E:E,WholeNMJData!$B:$B=$B258)"),356.4824)</f>
        <v>356.4824</v>
      </c>
      <c r="H258" s="14">
        <f t="shared" si="2"/>
        <v>7.481303425</v>
      </c>
      <c r="I258" s="14">
        <f>IFERROR(__xludf.DUMMYFUNCTION("FILTER(WholeNMJData!D:D,WholeNMJData!$B:$B=$B258)"),117.9733)</f>
        <v>117.9733</v>
      </c>
    </row>
    <row r="259">
      <c r="A259" s="3"/>
      <c r="B259" s="3" t="str">
        <f t="shared" si="1"/>
        <v>con_03m_m67_a3_001</v>
      </c>
      <c r="C259" s="9" t="s">
        <v>303</v>
      </c>
      <c r="D259" s="12">
        <v>8.0</v>
      </c>
      <c r="E259" s="12">
        <v>2647.672</v>
      </c>
      <c r="F259" s="12">
        <v>0.522578</v>
      </c>
      <c r="G259" s="14">
        <f>IFERROR(__xludf.DUMMYFUNCTION("FILTER(WholeNMJData!E:E,WholeNMJData!$B:$B=$B259)"),356.4824)</f>
        <v>356.4824</v>
      </c>
      <c r="H259" s="14">
        <f t="shared" si="2"/>
        <v>7.427216603</v>
      </c>
      <c r="I259" s="14">
        <f>IFERROR(__xludf.DUMMYFUNCTION("FILTER(WholeNMJData!D:D,WholeNMJData!$B:$B=$B259)"),117.9733)</f>
        <v>117.9733</v>
      </c>
    </row>
    <row r="260">
      <c r="A260" s="3"/>
      <c r="B260" s="3" t="str">
        <f t="shared" si="1"/>
        <v>con_03m_m67_a3_001</v>
      </c>
      <c r="C260" s="9" t="s">
        <v>304</v>
      </c>
      <c r="D260" s="12">
        <v>21.0</v>
      </c>
      <c r="E260" s="12">
        <v>13815.43</v>
      </c>
      <c r="F260" s="12">
        <v>0.557579</v>
      </c>
      <c r="G260" s="14">
        <f>IFERROR(__xludf.DUMMYFUNCTION("FILTER(WholeNMJData!E:E,WholeNMJData!$B:$B=$B260)"),356.4824)</f>
        <v>356.4824</v>
      </c>
      <c r="H260" s="14">
        <f t="shared" si="2"/>
        <v>38.75487261</v>
      </c>
      <c r="I260" s="14">
        <f>IFERROR(__xludf.DUMMYFUNCTION("FILTER(WholeNMJData!D:D,WholeNMJData!$B:$B=$B260)"),117.9733)</f>
        <v>117.9733</v>
      </c>
    </row>
    <row r="261">
      <c r="A261" s="3"/>
      <c r="B261" s="3" t="str">
        <f t="shared" si="1"/>
        <v>con_03m_m67_a3_001</v>
      </c>
      <c r="C261" s="9" t="s">
        <v>305</v>
      </c>
      <c r="D261" s="12">
        <v>20.0</v>
      </c>
      <c r="E261" s="12">
        <v>3101.149</v>
      </c>
      <c r="F261" s="12">
        <v>1.02936</v>
      </c>
      <c r="G261" s="14">
        <f>IFERROR(__xludf.DUMMYFUNCTION("FILTER(WholeNMJData!E:E,WholeNMJData!$B:$B=$B261)"),356.4824)</f>
        <v>356.4824</v>
      </c>
      <c r="H261" s="14">
        <f t="shared" si="2"/>
        <v>8.69930465</v>
      </c>
      <c r="I261" s="14">
        <f>IFERROR(__xludf.DUMMYFUNCTION("FILTER(WholeNMJData!D:D,WholeNMJData!$B:$B=$B261)"),117.9733)</f>
        <v>117.9733</v>
      </c>
    </row>
    <row r="262">
      <c r="A262" s="3"/>
      <c r="B262" s="3" t="str">
        <f t="shared" si="1"/>
        <v>con_03m_m67_a3_001</v>
      </c>
      <c r="C262" s="9" t="s">
        <v>306</v>
      </c>
      <c r="D262" s="12">
        <v>3.0</v>
      </c>
      <c r="E262" s="12">
        <v>3737.774</v>
      </c>
      <c r="F262" s="12">
        <v>0.276645</v>
      </c>
      <c r="G262" s="14">
        <f>IFERROR(__xludf.DUMMYFUNCTION("FILTER(WholeNMJData!E:E,WholeNMJData!$B:$B=$B262)"),356.4824)</f>
        <v>356.4824</v>
      </c>
      <c r="H262" s="14">
        <f t="shared" si="2"/>
        <v>10.48515719</v>
      </c>
      <c r="I262" s="14">
        <f>IFERROR(__xludf.DUMMYFUNCTION("FILTER(WholeNMJData!D:D,WholeNMJData!$B:$B=$B262)"),117.9733)</f>
        <v>117.9733</v>
      </c>
    </row>
    <row r="263">
      <c r="A263" s="3"/>
      <c r="B263" s="3" t="str">
        <f t="shared" si="1"/>
        <v>con_03m_m67_a3_001</v>
      </c>
      <c r="C263" s="9" t="s">
        <v>307</v>
      </c>
      <c r="D263" s="12">
        <v>17.0</v>
      </c>
      <c r="E263" s="12">
        <v>3128.068</v>
      </c>
      <c r="F263" s="12">
        <v>1.475916</v>
      </c>
      <c r="G263" s="14">
        <f>IFERROR(__xludf.DUMMYFUNCTION("FILTER(WholeNMJData!E:E,WholeNMJData!$B:$B=$B263)"),356.4824)</f>
        <v>356.4824</v>
      </c>
      <c r="H263" s="14">
        <f t="shared" si="2"/>
        <v>8.774817494</v>
      </c>
      <c r="I263" s="14">
        <f>IFERROR(__xludf.DUMMYFUNCTION("FILTER(WholeNMJData!D:D,WholeNMJData!$B:$B=$B263)"),117.9733)</f>
        <v>117.9733</v>
      </c>
    </row>
    <row r="264">
      <c r="A264" s="3"/>
      <c r="B264" s="3" t="str">
        <f t="shared" si="1"/>
        <v>con_03m_m67_a3_001</v>
      </c>
      <c r="C264" s="9" t="s">
        <v>308</v>
      </c>
      <c r="D264" s="12">
        <v>4.0</v>
      </c>
      <c r="E264" s="12">
        <v>2544.904</v>
      </c>
      <c r="F264" s="12">
        <v>0.369258</v>
      </c>
      <c r="G264" s="14">
        <f>IFERROR(__xludf.DUMMYFUNCTION("FILTER(WholeNMJData!E:E,WholeNMJData!$B:$B=$B264)"),356.4824)</f>
        <v>356.4824</v>
      </c>
      <c r="H264" s="14">
        <f t="shared" si="2"/>
        <v>7.138933086</v>
      </c>
      <c r="I264" s="14">
        <f>IFERROR(__xludf.DUMMYFUNCTION("FILTER(WholeNMJData!D:D,WholeNMJData!$B:$B=$B264)"),117.9733)</f>
        <v>117.9733</v>
      </c>
    </row>
    <row r="265">
      <c r="A265" s="3"/>
      <c r="B265" s="3" t="str">
        <f t="shared" si="1"/>
        <v>con_03m_m67_a3_001</v>
      </c>
      <c r="C265" s="9" t="s">
        <v>309</v>
      </c>
      <c r="D265" s="12">
        <v>3.0</v>
      </c>
      <c r="E265" s="12">
        <v>2734.233</v>
      </c>
      <c r="F265" s="12">
        <v>0.503039</v>
      </c>
      <c r="G265" s="14">
        <f>IFERROR(__xludf.DUMMYFUNCTION("FILTER(WholeNMJData!E:E,WholeNMJData!$B:$B=$B265)"),356.4824)</f>
        <v>356.4824</v>
      </c>
      <c r="H265" s="14">
        <f t="shared" si="2"/>
        <v>7.670036445</v>
      </c>
      <c r="I265" s="14">
        <f>IFERROR(__xludf.DUMMYFUNCTION("FILTER(WholeNMJData!D:D,WholeNMJData!$B:$B=$B265)"),117.9733)</f>
        <v>117.9733</v>
      </c>
    </row>
    <row r="266">
      <c r="A266" s="3"/>
      <c r="B266" s="3" t="str">
        <f t="shared" si="1"/>
        <v>con_03m_m67_a3_001</v>
      </c>
      <c r="C266" s="9" t="s">
        <v>310</v>
      </c>
      <c r="D266" s="12">
        <v>10.0</v>
      </c>
      <c r="E266" s="12">
        <v>3227.347</v>
      </c>
      <c r="F266" s="12">
        <v>0.678631</v>
      </c>
      <c r="G266" s="14">
        <f>IFERROR(__xludf.DUMMYFUNCTION("FILTER(WholeNMJData!E:E,WholeNMJData!$B:$B=$B266)"),356.4824)</f>
        <v>356.4824</v>
      </c>
      <c r="H266" s="14">
        <f t="shared" si="2"/>
        <v>9.053313712</v>
      </c>
      <c r="I266" s="14">
        <f>IFERROR(__xludf.DUMMYFUNCTION("FILTER(WholeNMJData!D:D,WholeNMJData!$B:$B=$B266)"),117.9733)</f>
        <v>117.9733</v>
      </c>
    </row>
    <row r="267">
      <c r="A267" s="3"/>
      <c r="B267" s="3" t="str">
        <f t="shared" si="1"/>
        <v>con_03m_m67_a3_001</v>
      </c>
      <c r="C267" s="9" t="s">
        <v>311</v>
      </c>
      <c r="D267" s="12">
        <v>3.0</v>
      </c>
      <c r="E267" s="12">
        <v>2950.978</v>
      </c>
      <c r="F267" s="12">
        <v>0.657732</v>
      </c>
      <c r="G267" s="14">
        <f>IFERROR(__xludf.DUMMYFUNCTION("FILTER(WholeNMJData!E:E,WholeNMJData!$B:$B=$B267)"),356.4824)</f>
        <v>356.4824</v>
      </c>
      <c r="H267" s="14">
        <f t="shared" si="2"/>
        <v>8.278046826</v>
      </c>
      <c r="I267" s="14">
        <f>IFERROR(__xludf.DUMMYFUNCTION("FILTER(WholeNMJData!D:D,WholeNMJData!$B:$B=$B267)"),117.9733)</f>
        <v>117.9733</v>
      </c>
    </row>
    <row r="268">
      <c r="A268" s="3"/>
      <c r="B268" s="3" t="str">
        <f t="shared" si="1"/>
        <v>con_03m_m67_a3_001</v>
      </c>
      <c r="C268" s="9" t="s">
        <v>312</v>
      </c>
      <c r="D268" s="12">
        <v>7.0</v>
      </c>
      <c r="E268" s="12">
        <v>3726.118</v>
      </c>
      <c r="F268" s="12">
        <v>0.90068</v>
      </c>
      <c r="G268" s="14">
        <f>IFERROR(__xludf.DUMMYFUNCTION("FILTER(WholeNMJData!E:E,WholeNMJData!$B:$B=$B268)"),356.4824)</f>
        <v>356.4824</v>
      </c>
      <c r="H268" s="14">
        <f t="shared" si="2"/>
        <v>10.45245993</v>
      </c>
      <c r="I268" s="14">
        <f>IFERROR(__xludf.DUMMYFUNCTION("FILTER(WholeNMJData!D:D,WholeNMJData!$B:$B=$B268)"),117.9733)</f>
        <v>117.9733</v>
      </c>
    </row>
    <row r="269">
      <c r="A269" s="3"/>
      <c r="B269" s="3" t="str">
        <f t="shared" si="1"/>
        <v>con_03m_m67_a3_001</v>
      </c>
      <c r="C269" s="9" t="s">
        <v>313</v>
      </c>
      <c r="D269" s="12">
        <v>4.0</v>
      </c>
      <c r="E269" s="12">
        <v>2504.228</v>
      </c>
      <c r="F269" s="12">
        <v>0.300727</v>
      </c>
      <c r="G269" s="14">
        <f>IFERROR(__xludf.DUMMYFUNCTION("FILTER(WholeNMJData!E:E,WholeNMJData!$B:$B=$B269)"),356.4824)</f>
        <v>356.4824</v>
      </c>
      <c r="H269" s="14">
        <f t="shared" si="2"/>
        <v>7.024829276</v>
      </c>
      <c r="I269" s="14">
        <f>IFERROR(__xludf.DUMMYFUNCTION("FILTER(WholeNMJData!D:D,WholeNMJData!$B:$B=$B269)"),117.9733)</f>
        <v>117.9733</v>
      </c>
    </row>
    <row r="270">
      <c r="A270" s="3"/>
      <c r="B270" s="3" t="str">
        <f t="shared" si="1"/>
        <v>con_03m_m67_a3_001</v>
      </c>
      <c r="C270" s="9" t="s">
        <v>314</v>
      </c>
      <c r="D270" s="12">
        <v>6.0</v>
      </c>
      <c r="E270" s="12">
        <v>3545.734</v>
      </c>
      <c r="F270" s="12">
        <v>1.021932</v>
      </c>
      <c r="G270" s="14">
        <f>IFERROR(__xludf.DUMMYFUNCTION("FILTER(WholeNMJData!E:E,WholeNMJData!$B:$B=$B270)"),356.4824)</f>
        <v>356.4824</v>
      </c>
      <c r="H270" s="14">
        <f t="shared" si="2"/>
        <v>9.946448969</v>
      </c>
      <c r="I270" s="14">
        <f>IFERROR(__xludf.DUMMYFUNCTION("FILTER(WholeNMJData!D:D,WholeNMJData!$B:$B=$B270)"),117.9733)</f>
        <v>117.9733</v>
      </c>
    </row>
    <row r="271">
      <c r="A271" s="3"/>
      <c r="B271" s="3" t="str">
        <f t="shared" si="1"/>
        <v>con_03m_m67_a3_001</v>
      </c>
      <c r="C271" s="9" t="s">
        <v>315</v>
      </c>
      <c r="D271" s="12">
        <v>5.0</v>
      </c>
      <c r="E271" s="12">
        <v>4005.647</v>
      </c>
      <c r="F271" s="12">
        <v>0.958116</v>
      </c>
      <c r="G271" s="14">
        <f>IFERROR(__xludf.DUMMYFUNCTION("FILTER(WholeNMJData!E:E,WholeNMJData!$B:$B=$B271)"),356.4824)</f>
        <v>356.4824</v>
      </c>
      <c r="H271" s="14">
        <f t="shared" si="2"/>
        <v>11.2365912</v>
      </c>
      <c r="I271" s="14">
        <f>IFERROR(__xludf.DUMMYFUNCTION("FILTER(WholeNMJData!D:D,WholeNMJData!$B:$B=$B271)"),117.9733)</f>
        <v>117.9733</v>
      </c>
    </row>
    <row r="272">
      <c r="A272" s="3"/>
      <c r="B272" s="3" t="str">
        <f t="shared" si="1"/>
        <v>con_03m_m67_a3_001</v>
      </c>
      <c r="C272" s="9" t="s">
        <v>316</v>
      </c>
      <c r="D272" s="12">
        <v>5.0</v>
      </c>
      <c r="E272" s="12">
        <v>3389.627</v>
      </c>
      <c r="F272" s="12">
        <v>1.0877</v>
      </c>
      <c r="G272" s="14">
        <f>IFERROR(__xludf.DUMMYFUNCTION("FILTER(WholeNMJData!E:E,WholeNMJData!$B:$B=$B272)"),356.4824)</f>
        <v>356.4824</v>
      </c>
      <c r="H272" s="14">
        <f t="shared" si="2"/>
        <v>9.508539552</v>
      </c>
      <c r="I272" s="14">
        <f>IFERROR(__xludf.DUMMYFUNCTION("FILTER(WholeNMJData!D:D,WholeNMJData!$B:$B=$B272)"),117.9733)</f>
        <v>117.9733</v>
      </c>
    </row>
    <row r="273">
      <c r="A273" s="3"/>
      <c r="B273" s="3" t="str">
        <f t="shared" si="1"/>
        <v>con_03m_m67_a3_001</v>
      </c>
      <c r="C273" s="9" t="s">
        <v>317</v>
      </c>
      <c r="D273" s="12">
        <v>3.0</v>
      </c>
      <c r="E273" s="12">
        <v>2504.476</v>
      </c>
      <c r="F273" s="12">
        <v>0.169239</v>
      </c>
      <c r="G273" s="14">
        <f>IFERROR(__xludf.DUMMYFUNCTION("FILTER(WholeNMJData!E:E,WholeNMJData!$B:$B=$B273)"),356.4824)</f>
        <v>356.4824</v>
      </c>
      <c r="H273" s="14">
        <f t="shared" si="2"/>
        <v>7.025524963</v>
      </c>
      <c r="I273" s="14">
        <f>IFERROR(__xludf.DUMMYFUNCTION("FILTER(WholeNMJData!D:D,WholeNMJData!$B:$B=$B273)"),117.9733)</f>
        <v>117.9733</v>
      </c>
    </row>
    <row r="274">
      <c r="A274" s="3"/>
      <c r="B274" s="3" t="str">
        <f t="shared" si="1"/>
        <v>con_03m_m67_a3_001</v>
      </c>
      <c r="C274" s="9" t="s">
        <v>318</v>
      </c>
      <c r="D274" s="12">
        <v>16.0</v>
      </c>
      <c r="E274" s="12">
        <v>3385.07</v>
      </c>
      <c r="F274" s="12">
        <v>0.899972</v>
      </c>
      <c r="G274" s="14">
        <f>IFERROR(__xludf.DUMMYFUNCTION("FILTER(WholeNMJData!E:E,WholeNMJData!$B:$B=$B274)"),356.4824)</f>
        <v>356.4824</v>
      </c>
      <c r="H274" s="14">
        <f t="shared" si="2"/>
        <v>9.495756312</v>
      </c>
      <c r="I274" s="14">
        <f>IFERROR(__xludf.DUMMYFUNCTION("FILTER(WholeNMJData!D:D,WholeNMJData!$B:$B=$B274)"),117.9733)</f>
        <v>117.9733</v>
      </c>
    </row>
    <row r="275">
      <c r="A275" s="3"/>
      <c r="B275" s="3" t="str">
        <f t="shared" si="1"/>
        <v>con_03m_m67_a3_001</v>
      </c>
      <c r="C275" s="9" t="s">
        <v>319</v>
      </c>
      <c r="D275" s="12">
        <v>19.0</v>
      </c>
      <c r="E275" s="12">
        <v>3592.414</v>
      </c>
      <c r="F275" s="12">
        <v>1.056039</v>
      </c>
      <c r="G275" s="14">
        <f>IFERROR(__xludf.DUMMYFUNCTION("FILTER(WholeNMJData!E:E,WholeNMJData!$B:$B=$B275)"),356.4824)</f>
        <v>356.4824</v>
      </c>
      <c r="H275" s="14">
        <f t="shared" si="2"/>
        <v>10.07739513</v>
      </c>
      <c r="I275" s="14">
        <f>IFERROR(__xludf.DUMMYFUNCTION("FILTER(WholeNMJData!D:D,WholeNMJData!$B:$B=$B275)"),117.9733)</f>
        <v>117.9733</v>
      </c>
    </row>
    <row r="276">
      <c r="A276" s="3"/>
      <c r="B276" s="3" t="str">
        <f t="shared" si="1"/>
        <v>con_03m_m67_a3_001</v>
      </c>
      <c r="C276" s="9" t="s">
        <v>320</v>
      </c>
      <c r="D276" s="12">
        <v>22.0</v>
      </c>
      <c r="E276" s="12">
        <v>4188.822</v>
      </c>
      <c r="F276" s="12">
        <v>1.246706</v>
      </c>
      <c r="G276" s="14">
        <f>IFERROR(__xludf.DUMMYFUNCTION("FILTER(WholeNMJData!E:E,WholeNMJData!$B:$B=$B276)"),356.4824)</f>
        <v>356.4824</v>
      </c>
      <c r="H276" s="14">
        <f t="shared" si="2"/>
        <v>11.75043144</v>
      </c>
      <c r="I276" s="14">
        <f>IFERROR(__xludf.DUMMYFUNCTION("FILTER(WholeNMJData!D:D,WholeNMJData!$B:$B=$B276)"),117.9733)</f>
        <v>117.9733</v>
      </c>
    </row>
    <row r="277">
      <c r="A277" s="3"/>
      <c r="B277" s="3" t="str">
        <f t="shared" si="1"/>
        <v>con_03m_m67_a3_001</v>
      </c>
      <c r="C277" s="9" t="s">
        <v>321</v>
      </c>
      <c r="D277" s="12">
        <v>3.0</v>
      </c>
      <c r="E277" s="12">
        <v>1875.571</v>
      </c>
      <c r="F277" s="12">
        <v>0.638334</v>
      </c>
      <c r="G277" s="14">
        <f>IFERROR(__xludf.DUMMYFUNCTION("FILTER(WholeNMJData!E:E,WholeNMJData!$B:$B=$B277)"),356.4824)</f>
        <v>356.4824</v>
      </c>
      <c r="H277" s="14">
        <f t="shared" si="2"/>
        <v>5.26132847</v>
      </c>
      <c r="I277" s="14">
        <f>IFERROR(__xludf.DUMMYFUNCTION("FILTER(WholeNMJData!D:D,WholeNMJData!$B:$B=$B277)"),117.9733)</f>
        <v>117.9733</v>
      </c>
    </row>
    <row r="278">
      <c r="A278" s="3"/>
      <c r="B278" s="3" t="str">
        <f t="shared" si="1"/>
        <v>con_03m_m67_a3_001</v>
      </c>
      <c r="C278" s="9" t="s">
        <v>322</v>
      </c>
      <c r="D278" s="12">
        <v>3.0</v>
      </c>
      <c r="E278" s="12">
        <v>3369.43</v>
      </c>
      <c r="F278" s="12">
        <v>0.740346</v>
      </c>
      <c r="G278" s="14">
        <f>IFERROR(__xludf.DUMMYFUNCTION("FILTER(WholeNMJData!E:E,WholeNMJData!$B:$B=$B278)"),356.4824)</f>
        <v>356.4824</v>
      </c>
      <c r="H278" s="14">
        <f t="shared" si="2"/>
        <v>9.451883179</v>
      </c>
      <c r="I278" s="14">
        <f>IFERROR(__xludf.DUMMYFUNCTION("FILTER(WholeNMJData!D:D,WholeNMJData!$B:$B=$B278)"),117.9733)</f>
        <v>117.9733</v>
      </c>
    </row>
    <row r="279">
      <c r="A279" s="3"/>
      <c r="B279" s="3" t="str">
        <f t="shared" si="1"/>
        <v>con_03m_m67_a3_001</v>
      </c>
      <c r="C279" s="9" t="s">
        <v>323</v>
      </c>
      <c r="D279" s="12">
        <v>119.0</v>
      </c>
      <c r="E279" s="12">
        <v>11721.87</v>
      </c>
      <c r="F279" s="12">
        <v>1.226986</v>
      </c>
      <c r="G279" s="14">
        <f>IFERROR(__xludf.DUMMYFUNCTION("FILTER(WholeNMJData!E:E,WholeNMJData!$B:$B=$B279)"),356.4824)</f>
        <v>356.4824</v>
      </c>
      <c r="H279" s="14">
        <f t="shared" si="2"/>
        <v>32.88204411</v>
      </c>
      <c r="I279" s="14">
        <f>IFERROR(__xludf.DUMMYFUNCTION("FILTER(WholeNMJData!D:D,WholeNMJData!$B:$B=$B279)"),117.9733)</f>
        <v>117.9733</v>
      </c>
    </row>
    <row r="280">
      <c r="A280" s="3"/>
      <c r="B280" s="3" t="str">
        <f t="shared" si="1"/>
        <v>con_03m_m67_a3_001</v>
      </c>
      <c r="C280" s="9" t="s">
        <v>324</v>
      </c>
      <c r="D280" s="12">
        <v>28.0</v>
      </c>
      <c r="E280" s="12">
        <v>3185.645</v>
      </c>
      <c r="F280" s="12">
        <v>0.569119</v>
      </c>
      <c r="G280" s="14">
        <f>IFERROR(__xludf.DUMMYFUNCTION("FILTER(WholeNMJData!E:E,WholeNMJData!$B:$B=$B280)"),356.4824)</f>
        <v>356.4824</v>
      </c>
      <c r="H280" s="14">
        <f t="shared" si="2"/>
        <v>8.93633178</v>
      </c>
      <c r="I280" s="14">
        <f>IFERROR(__xludf.DUMMYFUNCTION("FILTER(WholeNMJData!D:D,WholeNMJData!$B:$B=$B280)"),117.9733)</f>
        <v>117.9733</v>
      </c>
    </row>
    <row r="281">
      <c r="A281" s="3"/>
      <c r="B281" s="3" t="str">
        <f t="shared" si="1"/>
        <v>con_03m_m67_a3_001</v>
      </c>
      <c r="C281" s="9" t="s">
        <v>325</v>
      </c>
      <c r="D281" s="12">
        <v>9.0</v>
      </c>
      <c r="E281" s="12">
        <v>3401.749</v>
      </c>
      <c r="F281" s="12">
        <v>0.658889</v>
      </c>
      <c r="G281" s="14">
        <f>IFERROR(__xludf.DUMMYFUNCTION("FILTER(WholeNMJData!E:E,WholeNMJData!$B:$B=$B281)"),356.4824)</f>
        <v>356.4824</v>
      </c>
      <c r="H281" s="14">
        <f t="shared" si="2"/>
        <v>9.542544036</v>
      </c>
      <c r="I281" s="14">
        <f>IFERROR(__xludf.DUMMYFUNCTION("FILTER(WholeNMJData!D:D,WholeNMJData!$B:$B=$B281)"),117.9733)</f>
        <v>117.9733</v>
      </c>
    </row>
    <row r="282">
      <c r="A282" s="3"/>
      <c r="B282" s="3" t="str">
        <f t="shared" si="1"/>
        <v>con_03m_m67_a3_001</v>
      </c>
      <c r="C282" s="9" t="s">
        <v>326</v>
      </c>
      <c r="D282" s="12">
        <v>3.0</v>
      </c>
      <c r="E282" s="12">
        <v>2631.645</v>
      </c>
      <c r="F282" s="12">
        <v>0.744498</v>
      </c>
      <c r="G282" s="14">
        <f>IFERROR(__xludf.DUMMYFUNCTION("FILTER(WholeNMJData!E:E,WholeNMJData!$B:$B=$B282)"),356.4824)</f>
        <v>356.4824</v>
      </c>
      <c r="H282" s="14">
        <f t="shared" si="2"/>
        <v>7.382257862</v>
      </c>
      <c r="I282" s="14">
        <f>IFERROR(__xludf.DUMMYFUNCTION("FILTER(WholeNMJData!D:D,WholeNMJData!$B:$B=$B282)"),117.9733)</f>
        <v>117.9733</v>
      </c>
    </row>
    <row r="283">
      <c r="A283" s="3"/>
      <c r="B283" s="3" t="str">
        <f t="shared" si="1"/>
        <v>con_03m_m67_a3_001</v>
      </c>
      <c r="C283" s="9" t="s">
        <v>327</v>
      </c>
      <c r="D283" s="12">
        <v>4.0</v>
      </c>
      <c r="E283" s="12">
        <v>2364.984</v>
      </c>
      <c r="F283" s="12">
        <v>0.460662</v>
      </c>
      <c r="G283" s="14">
        <f>IFERROR(__xludf.DUMMYFUNCTION("FILTER(WholeNMJData!E:E,WholeNMJData!$B:$B=$B283)"),356.4824)</f>
        <v>356.4824</v>
      </c>
      <c r="H283" s="14">
        <f t="shared" si="2"/>
        <v>6.634223737</v>
      </c>
      <c r="I283" s="14">
        <f>IFERROR(__xludf.DUMMYFUNCTION("FILTER(WholeNMJData!D:D,WholeNMJData!$B:$B=$B283)"),117.9733)</f>
        <v>117.9733</v>
      </c>
    </row>
    <row r="284">
      <c r="A284" s="3"/>
      <c r="B284" s="3" t="str">
        <f t="shared" si="1"/>
        <v>con_03m_m67_a3_001</v>
      </c>
      <c r="C284" s="9" t="s">
        <v>328</v>
      </c>
      <c r="D284" s="12">
        <v>50.0</v>
      </c>
      <c r="E284" s="12">
        <v>4034.624</v>
      </c>
      <c r="F284" s="12">
        <v>1.010905</v>
      </c>
      <c r="G284" s="14">
        <f>IFERROR(__xludf.DUMMYFUNCTION("FILTER(WholeNMJData!E:E,WholeNMJData!$B:$B=$B284)"),356.4824)</f>
        <v>356.4824</v>
      </c>
      <c r="H284" s="14">
        <f t="shared" si="2"/>
        <v>11.31787712</v>
      </c>
      <c r="I284" s="14">
        <f>IFERROR(__xludf.DUMMYFUNCTION("FILTER(WholeNMJData!D:D,WholeNMJData!$B:$B=$B284)"),117.9733)</f>
        <v>117.9733</v>
      </c>
    </row>
    <row r="285">
      <c r="A285" s="3"/>
      <c r="B285" s="3" t="str">
        <f t="shared" si="1"/>
        <v>con_03m_m67_a3_001</v>
      </c>
      <c r="C285" s="9" t="s">
        <v>329</v>
      </c>
      <c r="D285" s="12">
        <v>3.0</v>
      </c>
      <c r="E285" s="12">
        <v>2621.882</v>
      </c>
      <c r="F285" s="12">
        <v>0.573039</v>
      </c>
      <c r="G285" s="14">
        <f>IFERROR(__xludf.DUMMYFUNCTION("FILTER(WholeNMJData!E:E,WholeNMJData!$B:$B=$B285)"),356.4824)</f>
        <v>356.4824</v>
      </c>
      <c r="H285" s="14">
        <f t="shared" si="2"/>
        <v>7.354870816</v>
      </c>
      <c r="I285" s="14">
        <f>IFERROR(__xludf.DUMMYFUNCTION("FILTER(WholeNMJData!D:D,WholeNMJData!$B:$B=$B285)"),117.9733)</f>
        <v>117.9733</v>
      </c>
    </row>
    <row r="286">
      <c r="A286" s="3"/>
      <c r="B286" s="3" t="str">
        <f t="shared" si="1"/>
        <v>con_03m_m67_a3_001</v>
      </c>
      <c r="C286" s="9" t="s">
        <v>330</v>
      </c>
      <c r="D286" s="12">
        <v>17.0</v>
      </c>
      <c r="E286" s="12">
        <v>3346.747</v>
      </c>
      <c r="F286" s="12">
        <v>0.893262</v>
      </c>
      <c r="G286" s="14">
        <f>IFERROR(__xludf.DUMMYFUNCTION("FILTER(WholeNMJData!E:E,WholeNMJData!$B:$B=$B286)"),356.4824)</f>
        <v>356.4824</v>
      </c>
      <c r="H286" s="14">
        <f t="shared" si="2"/>
        <v>9.388253109</v>
      </c>
      <c r="I286" s="14">
        <f>IFERROR(__xludf.DUMMYFUNCTION("FILTER(WholeNMJData!D:D,WholeNMJData!$B:$B=$B286)"),117.9733)</f>
        <v>117.9733</v>
      </c>
    </row>
    <row r="287">
      <c r="A287" s="3"/>
      <c r="B287" s="3" t="str">
        <f t="shared" si="1"/>
        <v>con_03m_m67_a3_001</v>
      </c>
      <c r="C287" s="9" t="s">
        <v>331</v>
      </c>
      <c r="D287" s="12">
        <v>24.0</v>
      </c>
      <c r="E287" s="12">
        <v>4136.525</v>
      </c>
      <c r="F287" s="12">
        <v>1.532272</v>
      </c>
      <c r="G287" s="14">
        <f>IFERROR(__xludf.DUMMYFUNCTION("FILTER(WholeNMJData!E:E,WholeNMJData!$B:$B=$B287)"),356.4824)</f>
        <v>356.4824</v>
      </c>
      <c r="H287" s="14">
        <f t="shared" si="2"/>
        <v>11.60372854</v>
      </c>
      <c r="I287" s="14">
        <f>IFERROR(__xludf.DUMMYFUNCTION("FILTER(WholeNMJData!D:D,WholeNMJData!$B:$B=$B287)"),117.9733)</f>
        <v>117.9733</v>
      </c>
    </row>
    <row r="288">
      <c r="A288" s="3"/>
      <c r="B288" s="3" t="str">
        <f t="shared" si="1"/>
        <v>con_03m_m67_a3_001</v>
      </c>
      <c r="C288" s="9" t="s">
        <v>332</v>
      </c>
      <c r="D288" s="12">
        <v>25.0</v>
      </c>
      <c r="E288" s="12">
        <v>3714.586</v>
      </c>
      <c r="F288" s="12">
        <v>1.151668</v>
      </c>
      <c r="G288" s="14">
        <f>IFERROR(__xludf.DUMMYFUNCTION("FILTER(WholeNMJData!E:E,WholeNMJData!$B:$B=$B288)"),356.4824)</f>
        <v>356.4824</v>
      </c>
      <c r="H288" s="14">
        <f t="shared" si="2"/>
        <v>10.4201105</v>
      </c>
      <c r="I288" s="14">
        <f>IFERROR(__xludf.DUMMYFUNCTION("FILTER(WholeNMJData!D:D,WholeNMJData!$B:$B=$B288)"),117.9733)</f>
        <v>117.9733</v>
      </c>
    </row>
    <row r="289">
      <c r="A289" s="3"/>
      <c r="B289" s="3" t="str">
        <f t="shared" si="1"/>
        <v>con_03m_m67_a3_001</v>
      </c>
      <c r="C289" s="9" t="s">
        <v>333</v>
      </c>
      <c r="D289" s="12">
        <v>19.0</v>
      </c>
      <c r="E289" s="12">
        <v>3058.687</v>
      </c>
      <c r="F289" s="12">
        <v>0.71208</v>
      </c>
      <c r="G289" s="14">
        <f>IFERROR(__xludf.DUMMYFUNCTION("FILTER(WholeNMJData!E:E,WholeNMJData!$B:$B=$B289)"),356.4824)</f>
        <v>356.4824</v>
      </c>
      <c r="H289" s="14">
        <f t="shared" si="2"/>
        <v>8.580190775</v>
      </c>
      <c r="I289" s="14">
        <f>IFERROR(__xludf.DUMMYFUNCTION("FILTER(WholeNMJData!D:D,WholeNMJData!$B:$B=$B289)"),117.9733)</f>
        <v>117.9733</v>
      </c>
    </row>
    <row r="290">
      <c r="A290" s="3"/>
      <c r="B290" s="3" t="str">
        <f t="shared" si="1"/>
        <v>con_03m_m67_a3_001</v>
      </c>
      <c r="C290" s="9" t="s">
        <v>334</v>
      </c>
      <c r="D290" s="12">
        <v>19.0</v>
      </c>
      <c r="E290" s="12">
        <v>2972.013</v>
      </c>
      <c r="F290" s="12">
        <v>0.800953</v>
      </c>
      <c r="G290" s="14">
        <f>IFERROR(__xludf.DUMMYFUNCTION("FILTER(WholeNMJData!E:E,WholeNMJData!$B:$B=$B290)"),356.4824)</f>
        <v>356.4824</v>
      </c>
      <c r="H290" s="14">
        <f t="shared" si="2"/>
        <v>8.337053947</v>
      </c>
      <c r="I290" s="14">
        <f>IFERROR(__xludf.DUMMYFUNCTION("FILTER(WholeNMJData!D:D,WholeNMJData!$B:$B=$B290)"),117.9733)</f>
        <v>117.9733</v>
      </c>
    </row>
    <row r="291">
      <c r="A291" s="3"/>
      <c r="B291" s="3" t="str">
        <f t="shared" si="1"/>
        <v>con_03m_m67_a3_001</v>
      </c>
      <c r="C291" s="9" t="s">
        <v>335</v>
      </c>
      <c r="D291" s="12">
        <v>5.0</v>
      </c>
      <c r="E291" s="12">
        <v>2984.837</v>
      </c>
      <c r="F291" s="12">
        <v>0.920834</v>
      </c>
      <c r="G291" s="14">
        <f>IFERROR(__xludf.DUMMYFUNCTION("FILTER(WholeNMJData!E:E,WholeNMJData!$B:$B=$B291)"),356.4824)</f>
        <v>356.4824</v>
      </c>
      <c r="H291" s="14">
        <f t="shared" si="2"/>
        <v>8.373027673</v>
      </c>
      <c r="I291" s="14">
        <f>IFERROR(__xludf.DUMMYFUNCTION("FILTER(WholeNMJData!D:D,WholeNMJData!$B:$B=$B291)"),117.9733)</f>
        <v>117.9733</v>
      </c>
    </row>
    <row r="292">
      <c r="A292" s="3"/>
      <c r="B292" s="3" t="str">
        <f t="shared" si="1"/>
        <v>con_03m_m67_a3_001</v>
      </c>
      <c r="C292" s="9" t="s">
        <v>336</v>
      </c>
      <c r="D292" s="12">
        <v>44.0</v>
      </c>
      <c r="E292" s="12">
        <v>7377.74</v>
      </c>
      <c r="F292" s="12">
        <v>1.051785</v>
      </c>
      <c r="G292" s="14">
        <f>IFERROR(__xludf.DUMMYFUNCTION("FILTER(WholeNMJData!E:E,WholeNMJData!$B:$B=$B292)"),356.4824)</f>
        <v>356.4824</v>
      </c>
      <c r="H292" s="14">
        <f t="shared" si="2"/>
        <v>20.6959446</v>
      </c>
      <c r="I292" s="14">
        <f>IFERROR(__xludf.DUMMYFUNCTION("FILTER(WholeNMJData!D:D,WholeNMJData!$B:$B=$B292)"),117.9733)</f>
        <v>117.9733</v>
      </c>
    </row>
    <row r="293">
      <c r="A293" s="3"/>
      <c r="B293" s="3" t="str">
        <f t="shared" si="1"/>
        <v>con_03m_m67_a3_001</v>
      </c>
      <c r="C293" s="9" t="s">
        <v>337</v>
      </c>
      <c r="D293" s="12">
        <v>30.0</v>
      </c>
      <c r="E293" s="12">
        <v>3241.499</v>
      </c>
      <c r="F293" s="12">
        <v>0.720975</v>
      </c>
      <c r="G293" s="14">
        <f>IFERROR(__xludf.DUMMYFUNCTION("FILTER(WholeNMJData!E:E,WholeNMJData!$B:$B=$B293)"),356.4824)</f>
        <v>356.4824</v>
      </c>
      <c r="H293" s="14">
        <f t="shared" si="2"/>
        <v>9.093012727</v>
      </c>
      <c r="I293" s="14">
        <f>IFERROR(__xludf.DUMMYFUNCTION("FILTER(WholeNMJData!D:D,WholeNMJData!$B:$B=$B293)"),117.9733)</f>
        <v>117.9733</v>
      </c>
    </row>
    <row r="294">
      <c r="A294" s="3"/>
      <c r="B294" s="3" t="str">
        <f t="shared" si="1"/>
        <v>con_03m_m67_a3_001</v>
      </c>
      <c r="C294" s="9" t="s">
        <v>338</v>
      </c>
      <c r="D294" s="12">
        <v>3.0</v>
      </c>
      <c r="E294" s="12">
        <v>2695.842</v>
      </c>
      <c r="F294" s="12">
        <v>0.720018</v>
      </c>
      <c r="G294" s="14">
        <f>IFERROR(__xludf.DUMMYFUNCTION("FILTER(WholeNMJData!E:E,WholeNMJData!$B:$B=$B294)"),356.4824)</f>
        <v>356.4824</v>
      </c>
      <c r="H294" s="14">
        <f t="shared" si="2"/>
        <v>7.562342489</v>
      </c>
      <c r="I294" s="14">
        <f>IFERROR(__xludf.DUMMYFUNCTION("FILTER(WholeNMJData!D:D,WholeNMJData!$B:$B=$B294)"),117.9733)</f>
        <v>117.9733</v>
      </c>
    </row>
    <row r="295">
      <c r="A295" s="3"/>
      <c r="B295" s="3" t="str">
        <f t="shared" si="1"/>
        <v>con_03m_m67_a3_001</v>
      </c>
      <c r="C295" s="9" t="s">
        <v>339</v>
      </c>
      <c r="D295" s="12">
        <v>3.0</v>
      </c>
      <c r="E295" s="12">
        <v>2459.375</v>
      </c>
      <c r="F295" s="12">
        <v>0.751832</v>
      </c>
      <c r="G295" s="14">
        <f>IFERROR(__xludf.DUMMYFUNCTION("FILTER(WholeNMJData!E:E,WholeNMJData!$B:$B=$B295)"),356.4824)</f>
        <v>356.4824</v>
      </c>
      <c r="H295" s="14">
        <f t="shared" si="2"/>
        <v>6.899008198</v>
      </c>
      <c r="I295" s="14">
        <f>IFERROR(__xludf.DUMMYFUNCTION("FILTER(WholeNMJData!D:D,WholeNMJData!$B:$B=$B295)"),117.9733)</f>
        <v>117.9733</v>
      </c>
    </row>
    <row r="296">
      <c r="A296" s="3"/>
      <c r="B296" s="3" t="str">
        <f t="shared" si="1"/>
        <v>con_03m_m67_a3_001</v>
      </c>
      <c r="C296" s="9" t="s">
        <v>340</v>
      </c>
      <c r="D296" s="12">
        <v>28.0</v>
      </c>
      <c r="E296" s="12">
        <v>3121.769</v>
      </c>
      <c r="F296" s="12">
        <v>1.259558</v>
      </c>
      <c r="G296" s="14">
        <f>IFERROR(__xludf.DUMMYFUNCTION("FILTER(WholeNMJData!E:E,WholeNMJData!$B:$B=$B296)"),356.4824)</f>
        <v>356.4824</v>
      </c>
      <c r="H296" s="14">
        <f t="shared" si="2"/>
        <v>8.757147618</v>
      </c>
      <c r="I296" s="14">
        <f>IFERROR(__xludf.DUMMYFUNCTION("FILTER(WholeNMJData!D:D,WholeNMJData!$B:$B=$B296)"),117.9733)</f>
        <v>117.9733</v>
      </c>
    </row>
    <row r="297">
      <c r="A297" s="3"/>
      <c r="B297" s="3" t="str">
        <f t="shared" si="1"/>
        <v>con_03m_m67_a3_001</v>
      </c>
      <c r="C297" s="9" t="s">
        <v>341</v>
      </c>
      <c r="D297" s="12">
        <v>14.0</v>
      </c>
      <c r="E297" s="12">
        <v>3179.9</v>
      </c>
      <c r="F297" s="12">
        <v>0.701372</v>
      </c>
      <c r="G297" s="14">
        <f>IFERROR(__xludf.DUMMYFUNCTION("FILTER(WholeNMJData!E:E,WholeNMJData!$B:$B=$B297)"),356.4824)</f>
        <v>356.4824</v>
      </c>
      <c r="H297" s="14">
        <f t="shared" si="2"/>
        <v>8.920215977</v>
      </c>
      <c r="I297" s="14">
        <f>IFERROR(__xludf.DUMMYFUNCTION("FILTER(WholeNMJData!D:D,WholeNMJData!$B:$B=$B297)"),117.9733)</f>
        <v>117.9733</v>
      </c>
    </row>
    <row r="298">
      <c r="A298" s="3"/>
      <c r="B298" s="3" t="str">
        <f t="shared" si="1"/>
        <v>con_03m_m67_a3_001</v>
      </c>
      <c r="C298" s="9" t="s">
        <v>342</v>
      </c>
      <c r="D298" s="12">
        <v>3.0</v>
      </c>
      <c r="E298" s="12">
        <v>2317.069</v>
      </c>
      <c r="F298" s="12">
        <v>0.470966</v>
      </c>
      <c r="G298" s="14">
        <f>IFERROR(__xludf.DUMMYFUNCTION("FILTER(WholeNMJData!E:E,WholeNMJData!$B:$B=$B298)"),356.4824)</f>
        <v>356.4824</v>
      </c>
      <c r="H298" s="14">
        <f t="shared" si="2"/>
        <v>6.499813175</v>
      </c>
      <c r="I298" s="14">
        <f>IFERROR(__xludf.DUMMYFUNCTION("FILTER(WholeNMJData!D:D,WholeNMJData!$B:$B=$B298)"),117.9733)</f>
        <v>117.9733</v>
      </c>
    </row>
    <row r="299">
      <c r="A299" s="3"/>
      <c r="B299" s="3" t="str">
        <f t="shared" si="1"/>
        <v>con_03m_m67_a3_001</v>
      </c>
      <c r="C299" s="9" t="s">
        <v>343</v>
      </c>
      <c r="D299" s="12">
        <v>4.0</v>
      </c>
      <c r="E299" s="12">
        <v>3655.847</v>
      </c>
      <c r="F299" s="12">
        <v>0.441017</v>
      </c>
      <c r="G299" s="14">
        <f>IFERROR(__xludf.DUMMYFUNCTION("FILTER(WholeNMJData!E:E,WholeNMJData!$B:$B=$B299)"),356.4824)</f>
        <v>356.4824</v>
      </c>
      <c r="H299" s="14">
        <f t="shared" si="2"/>
        <v>10.25533659</v>
      </c>
      <c r="I299" s="14">
        <f>IFERROR(__xludf.DUMMYFUNCTION("FILTER(WholeNMJData!D:D,WholeNMJData!$B:$B=$B299)"),117.9733)</f>
        <v>117.9733</v>
      </c>
    </row>
    <row r="300">
      <c r="A300" s="3"/>
      <c r="B300" s="3" t="str">
        <f t="shared" si="1"/>
        <v>con_03m_m67_a3_001</v>
      </c>
      <c r="C300" s="9" t="s">
        <v>344</v>
      </c>
      <c r="D300" s="12">
        <v>135.0</v>
      </c>
      <c r="E300" s="12">
        <v>7485.006</v>
      </c>
      <c r="F300" s="12">
        <v>1.206631</v>
      </c>
      <c r="G300" s="14">
        <f>IFERROR(__xludf.DUMMYFUNCTION("FILTER(WholeNMJData!E:E,WholeNMJData!$B:$B=$B300)"),356.4824)</f>
        <v>356.4824</v>
      </c>
      <c r="H300" s="14">
        <f t="shared" si="2"/>
        <v>20.99684585</v>
      </c>
      <c r="I300" s="14">
        <f>IFERROR(__xludf.DUMMYFUNCTION("FILTER(WholeNMJData!D:D,WholeNMJData!$B:$B=$B300)"),117.9733)</f>
        <v>117.9733</v>
      </c>
    </row>
    <row r="301">
      <c r="A301" s="3"/>
      <c r="B301" s="3" t="str">
        <f t="shared" si="1"/>
        <v>con_03m_m67_a3_001</v>
      </c>
      <c r="C301" s="9" t="s">
        <v>345</v>
      </c>
      <c r="D301" s="12">
        <v>24.0</v>
      </c>
      <c r="E301" s="12">
        <v>4975.324</v>
      </c>
      <c r="F301" s="12">
        <v>1.430069</v>
      </c>
      <c r="G301" s="14">
        <f>IFERROR(__xludf.DUMMYFUNCTION("FILTER(WholeNMJData!E:E,WholeNMJData!$B:$B=$B301)"),356.4824)</f>
        <v>356.4824</v>
      </c>
      <c r="H301" s="14">
        <f t="shared" si="2"/>
        <v>13.95671708</v>
      </c>
      <c r="I301" s="14">
        <f>IFERROR(__xludf.DUMMYFUNCTION("FILTER(WholeNMJData!D:D,WholeNMJData!$B:$B=$B301)"),117.9733)</f>
        <v>117.9733</v>
      </c>
    </row>
    <row r="302">
      <c r="A302" s="3"/>
      <c r="B302" s="3" t="str">
        <f t="shared" si="1"/>
        <v>con_03m_m67_a3_001</v>
      </c>
      <c r="C302" s="9" t="s">
        <v>346</v>
      </c>
      <c r="D302" s="12">
        <v>11.0</v>
      </c>
      <c r="E302" s="12">
        <v>3126.996</v>
      </c>
      <c r="F302" s="12">
        <v>0.889072</v>
      </c>
      <c r="G302" s="14">
        <f>IFERROR(__xludf.DUMMYFUNCTION("FILTER(WholeNMJData!E:E,WholeNMJData!$B:$B=$B302)"),356.4824)</f>
        <v>356.4824</v>
      </c>
      <c r="H302" s="14">
        <f t="shared" si="2"/>
        <v>8.771810333</v>
      </c>
      <c r="I302" s="14">
        <f>IFERROR(__xludf.DUMMYFUNCTION("FILTER(WholeNMJData!D:D,WholeNMJData!$B:$B=$B302)"),117.9733)</f>
        <v>117.9733</v>
      </c>
    </row>
    <row r="303">
      <c r="A303" s="3"/>
      <c r="B303" s="3" t="str">
        <f t="shared" si="1"/>
        <v>con_03m_m67_a3_001</v>
      </c>
      <c r="C303" s="9" t="s">
        <v>347</v>
      </c>
      <c r="D303" s="12">
        <v>17.0</v>
      </c>
      <c r="E303" s="12">
        <v>3514.981</v>
      </c>
      <c r="F303" s="12">
        <v>0.879185</v>
      </c>
      <c r="G303" s="14">
        <f>IFERROR(__xludf.DUMMYFUNCTION("FILTER(WholeNMJData!E:E,WholeNMJData!$B:$B=$B303)"),356.4824)</f>
        <v>356.4824</v>
      </c>
      <c r="H303" s="14">
        <f t="shared" si="2"/>
        <v>9.860181036</v>
      </c>
      <c r="I303" s="14">
        <f>IFERROR(__xludf.DUMMYFUNCTION("FILTER(WholeNMJData!D:D,WholeNMJData!$B:$B=$B303)"),117.9733)</f>
        <v>117.9733</v>
      </c>
    </row>
    <row r="304">
      <c r="A304" s="3"/>
      <c r="B304" s="3" t="str">
        <f t="shared" si="1"/>
        <v>con_03m_m67_a3_001</v>
      </c>
      <c r="C304" s="9" t="s">
        <v>348</v>
      </c>
      <c r="D304" s="12">
        <v>33.0</v>
      </c>
      <c r="E304" s="12">
        <v>3695.392</v>
      </c>
      <c r="F304" s="12">
        <v>1.065503</v>
      </c>
      <c r="G304" s="14">
        <f>IFERROR(__xludf.DUMMYFUNCTION("FILTER(WholeNMJData!E:E,WholeNMJData!$B:$B=$B304)"),356.4824)</f>
        <v>356.4824</v>
      </c>
      <c r="H304" s="14">
        <f t="shared" si="2"/>
        <v>10.36626773</v>
      </c>
      <c r="I304" s="14">
        <f>IFERROR(__xludf.DUMMYFUNCTION("FILTER(WholeNMJData!D:D,WholeNMJData!$B:$B=$B304)"),117.9733)</f>
        <v>117.9733</v>
      </c>
    </row>
    <row r="305">
      <c r="A305" s="3"/>
      <c r="B305" s="3" t="str">
        <f t="shared" si="1"/>
        <v>con_03m_m67_a3_001</v>
      </c>
      <c r="C305" s="9" t="s">
        <v>349</v>
      </c>
      <c r="D305" s="12">
        <v>3.0</v>
      </c>
      <c r="E305" s="12">
        <v>2717.944</v>
      </c>
      <c r="F305" s="12">
        <v>0.807326</v>
      </c>
      <c r="G305" s="14">
        <f>IFERROR(__xludf.DUMMYFUNCTION("FILTER(WholeNMJData!E:E,WholeNMJData!$B:$B=$B305)"),356.4824)</f>
        <v>356.4824</v>
      </c>
      <c r="H305" s="14">
        <f t="shared" si="2"/>
        <v>7.624342745</v>
      </c>
      <c r="I305" s="14">
        <f>IFERROR(__xludf.DUMMYFUNCTION("FILTER(WholeNMJData!D:D,WholeNMJData!$B:$B=$B305)"),117.9733)</f>
        <v>117.9733</v>
      </c>
    </row>
    <row r="306">
      <c r="A306" s="3"/>
      <c r="B306" s="3" t="str">
        <f t="shared" si="1"/>
        <v>con_03m_m67_a3_001</v>
      </c>
      <c r="C306" s="9" t="s">
        <v>350</v>
      </c>
      <c r="D306" s="12">
        <v>10.0</v>
      </c>
      <c r="E306" s="12">
        <v>2945.973</v>
      </c>
      <c r="F306" s="12">
        <v>0.806864</v>
      </c>
      <c r="G306" s="14">
        <f>IFERROR(__xludf.DUMMYFUNCTION("FILTER(WholeNMJData!E:E,WholeNMJData!$B:$B=$B306)"),356.4824)</f>
        <v>356.4824</v>
      </c>
      <c r="H306" s="14">
        <f t="shared" si="2"/>
        <v>8.264006863</v>
      </c>
      <c r="I306" s="14">
        <f>IFERROR(__xludf.DUMMYFUNCTION("FILTER(WholeNMJData!D:D,WholeNMJData!$B:$B=$B306)"),117.9733)</f>
        <v>117.9733</v>
      </c>
    </row>
    <row r="307">
      <c r="A307" s="3"/>
      <c r="B307" s="3" t="str">
        <f t="shared" si="1"/>
        <v>con_03m_m67_a3_001</v>
      </c>
      <c r="C307" s="9" t="s">
        <v>351</v>
      </c>
      <c r="D307" s="12">
        <v>16.0</v>
      </c>
      <c r="E307" s="12">
        <v>6163.358</v>
      </c>
      <c r="F307" s="12">
        <v>0.934465</v>
      </c>
      <c r="G307" s="14">
        <f>IFERROR(__xludf.DUMMYFUNCTION("FILTER(WholeNMJData!E:E,WholeNMJData!$B:$B=$B307)"),356.4824)</f>
        <v>356.4824</v>
      </c>
      <c r="H307" s="14">
        <f t="shared" si="2"/>
        <v>17.2893753</v>
      </c>
      <c r="I307" s="14">
        <f>IFERROR(__xludf.DUMMYFUNCTION("FILTER(WholeNMJData!D:D,WholeNMJData!$B:$B=$B307)"),117.9733)</f>
        <v>117.9733</v>
      </c>
    </row>
    <row r="308">
      <c r="A308" s="3"/>
      <c r="B308" s="3" t="str">
        <f t="shared" si="1"/>
        <v>con_03m_m67_a3_001</v>
      </c>
      <c r="C308" s="9" t="s">
        <v>352</v>
      </c>
      <c r="D308" s="12">
        <v>37.0</v>
      </c>
      <c r="E308" s="12">
        <v>5717.849</v>
      </c>
      <c r="F308" s="12">
        <v>1.042832</v>
      </c>
      <c r="G308" s="14">
        <f>IFERROR(__xludf.DUMMYFUNCTION("FILTER(WholeNMJData!E:E,WholeNMJData!$B:$B=$B308)"),356.4824)</f>
        <v>356.4824</v>
      </c>
      <c r="H308" s="14">
        <f t="shared" si="2"/>
        <v>16.03963898</v>
      </c>
      <c r="I308" s="14">
        <f>IFERROR(__xludf.DUMMYFUNCTION("FILTER(WholeNMJData!D:D,WholeNMJData!$B:$B=$B308)"),117.9733)</f>
        <v>117.9733</v>
      </c>
    </row>
    <row r="309">
      <c r="A309" s="3"/>
      <c r="B309" s="3" t="str">
        <f t="shared" si="1"/>
        <v>con_03m_m67_a3_001</v>
      </c>
      <c r="C309" s="9" t="s">
        <v>353</v>
      </c>
      <c r="D309" s="12">
        <v>16.0</v>
      </c>
      <c r="E309" s="12">
        <v>3396.037</v>
      </c>
      <c r="F309" s="12">
        <v>1.076324</v>
      </c>
      <c r="G309" s="14">
        <f>IFERROR(__xludf.DUMMYFUNCTION("FILTER(WholeNMJData!E:E,WholeNMJData!$B:$B=$B309)"),356.4824)</f>
        <v>356.4824</v>
      </c>
      <c r="H309" s="14">
        <f t="shared" si="2"/>
        <v>9.526520804</v>
      </c>
      <c r="I309" s="14">
        <f>IFERROR(__xludf.DUMMYFUNCTION("FILTER(WholeNMJData!D:D,WholeNMJData!$B:$B=$B309)"),117.9733)</f>
        <v>117.9733</v>
      </c>
    </row>
    <row r="310">
      <c r="A310" s="3"/>
      <c r="B310" s="3" t="str">
        <f t="shared" si="1"/>
        <v>con_03m_m67_a3_001</v>
      </c>
      <c r="C310" s="9" t="s">
        <v>354</v>
      </c>
      <c r="D310" s="12">
        <v>5.0</v>
      </c>
      <c r="E310" s="12">
        <v>2571.803</v>
      </c>
      <c r="F310" s="12">
        <v>0.866585</v>
      </c>
      <c r="G310" s="14">
        <f>IFERROR(__xludf.DUMMYFUNCTION("FILTER(WholeNMJData!E:E,WholeNMJData!$B:$B=$B310)"),356.4824)</f>
        <v>356.4824</v>
      </c>
      <c r="H310" s="14">
        <f t="shared" si="2"/>
        <v>7.214389827</v>
      </c>
      <c r="I310" s="14">
        <f>IFERROR(__xludf.DUMMYFUNCTION("FILTER(WholeNMJData!D:D,WholeNMJData!$B:$B=$B310)"),117.9733)</f>
        <v>117.9733</v>
      </c>
    </row>
    <row r="311">
      <c r="A311" s="3"/>
      <c r="B311" s="3" t="str">
        <f t="shared" si="1"/>
        <v>con_03m_m67_a3_001</v>
      </c>
      <c r="C311" s="9" t="s">
        <v>355</v>
      </c>
      <c r="D311" s="12">
        <v>3.0</v>
      </c>
      <c r="E311" s="12">
        <v>2269.701</v>
      </c>
      <c r="F311" s="12">
        <v>0.525634</v>
      </c>
      <c r="G311" s="14">
        <f>IFERROR(__xludf.DUMMYFUNCTION("FILTER(WholeNMJData!E:E,WholeNMJData!$B:$B=$B311)"),356.4824)</f>
        <v>356.4824</v>
      </c>
      <c r="H311" s="14">
        <f t="shared" si="2"/>
        <v>6.366937049</v>
      </c>
      <c r="I311" s="14">
        <f>IFERROR(__xludf.DUMMYFUNCTION("FILTER(WholeNMJData!D:D,WholeNMJData!$B:$B=$B311)"),117.9733)</f>
        <v>117.9733</v>
      </c>
    </row>
    <row r="312">
      <c r="A312" s="3"/>
      <c r="B312" s="3" t="str">
        <f t="shared" si="1"/>
        <v>con_03m_m67_a3_001</v>
      </c>
      <c r="C312" s="9" t="s">
        <v>356</v>
      </c>
      <c r="D312" s="12">
        <v>56.0</v>
      </c>
      <c r="E312" s="12">
        <v>4492.991</v>
      </c>
      <c r="F312" s="12">
        <v>1.134596</v>
      </c>
      <c r="G312" s="14">
        <f>IFERROR(__xludf.DUMMYFUNCTION("FILTER(WholeNMJData!E:E,WholeNMJData!$B:$B=$B312)"),356.4824)</f>
        <v>356.4824</v>
      </c>
      <c r="H312" s="14">
        <f t="shared" si="2"/>
        <v>12.60368254</v>
      </c>
      <c r="I312" s="14">
        <f>IFERROR(__xludf.DUMMYFUNCTION("FILTER(WholeNMJData!D:D,WholeNMJData!$B:$B=$B312)"),117.9733)</f>
        <v>117.9733</v>
      </c>
    </row>
    <row r="313">
      <c r="A313" s="3"/>
      <c r="B313" s="3" t="str">
        <f t="shared" si="1"/>
        <v>con_03m_m67_a3_001</v>
      </c>
      <c r="C313" s="9" t="s">
        <v>357</v>
      </c>
      <c r="D313" s="12">
        <v>3.0</v>
      </c>
      <c r="E313" s="12">
        <v>2929.709</v>
      </c>
      <c r="F313" s="12">
        <v>0.517107</v>
      </c>
      <c r="G313" s="14">
        <f>IFERROR(__xludf.DUMMYFUNCTION("FILTER(WholeNMJData!E:E,WholeNMJData!$B:$B=$B313)"),356.4824)</f>
        <v>356.4824</v>
      </c>
      <c r="H313" s="14">
        <f t="shared" si="2"/>
        <v>8.218383292</v>
      </c>
      <c r="I313" s="14">
        <f>IFERROR(__xludf.DUMMYFUNCTION("FILTER(WholeNMJData!D:D,WholeNMJData!$B:$B=$B313)"),117.9733)</f>
        <v>117.9733</v>
      </c>
    </row>
    <row r="314">
      <c r="A314" s="3"/>
      <c r="B314" s="3" t="str">
        <f t="shared" si="1"/>
        <v>con_03m_m67_a3_001</v>
      </c>
      <c r="C314" s="9" t="s">
        <v>358</v>
      </c>
      <c r="D314" s="12">
        <v>16.0</v>
      </c>
      <c r="E314" s="12">
        <v>3340.635</v>
      </c>
      <c r="F314" s="12">
        <v>1.241943</v>
      </c>
      <c r="G314" s="14">
        <f>IFERROR(__xludf.DUMMYFUNCTION("FILTER(WholeNMJData!E:E,WholeNMJData!$B:$B=$B314)"),356.4824)</f>
        <v>356.4824</v>
      </c>
      <c r="H314" s="14">
        <f t="shared" si="2"/>
        <v>9.371107802</v>
      </c>
      <c r="I314" s="14">
        <f>IFERROR(__xludf.DUMMYFUNCTION("FILTER(WholeNMJData!D:D,WholeNMJData!$B:$B=$B314)"),117.9733)</f>
        <v>117.9733</v>
      </c>
    </row>
    <row r="315">
      <c r="A315" s="3"/>
      <c r="B315" s="3" t="str">
        <f t="shared" si="1"/>
        <v>con_03m_m67_a3_001</v>
      </c>
      <c r="C315" s="9" t="s">
        <v>359</v>
      </c>
      <c r="D315" s="12">
        <v>3.0</v>
      </c>
      <c r="E315" s="12">
        <v>2695.277</v>
      </c>
      <c r="F315" s="12">
        <v>0.310952</v>
      </c>
      <c r="G315" s="14">
        <f>IFERROR(__xludf.DUMMYFUNCTION("FILTER(WholeNMJData!E:E,WholeNMJData!$B:$B=$B315)"),356.4824)</f>
        <v>356.4824</v>
      </c>
      <c r="H315" s="14">
        <f t="shared" si="2"/>
        <v>7.560757558</v>
      </c>
      <c r="I315" s="14">
        <f>IFERROR(__xludf.DUMMYFUNCTION("FILTER(WholeNMJData!D:D,WholeNMJData!$B:$B=$B315)"),117.9733)</f>
        <v>117.9733</v>
      </c>
    </row>
    <row r="316">
      <c r="A316" s="3"/>
      <c r="B316" s="3" t="str">
        <f t="shared" si="1"/>
        <v>con_03m_m67_a3_001</v>
      </c>
      <c r="C316" s="9" t="s">
        <v>360</v>
      </c>
      <c r="D316" s="12">
        <v>112.0</v>
      </c>
      <c r="E316" s="12">
        <v>4745.485</v>
      </c>
      <c r="F316" s="12">
        <v>1.568197</v>
      </c>
      <c r="G316" s="14">
        <f>IFERROR(__xludf.DUMMYFUNCTION("FILTER(WholeNMJData!E:E,WholeNMJData!$B:$B=$B316)"),356.4824)</f>
        <v>356.4824</v>
      </c>
      <c r="H316" s="14">
        <f t="shared" si="2"/>
        <v>13.31197557</v>
      </c>
      <c r="I316" s="14">
        <f>IFERROR(__xludf.DUMMYFUNCTION("FILTER(WholeNMJData!D:D,WholeNMJData!$B:$B=$B316)"),117.9733)</f>
        <v>117.9733</v>
      </c>
    </row>
    <row r="317">
      <c r="A317" s="3"/>
      <c r="B317" s="3" t="str">
        <f t="shared" si="1"/>
        <v>con_03m_m67_a3_001</v>
      </c>
      <c r="C317" s="9" t="s">
        <v>361</v>
      </c>
      <c r="D317" s="12">
        <v>3.0</v>
      </c>
      <c r="E317" s="12">
        <v>2751.394</v>
      </c>
      <c r="F317" s="12">
        <v>0.597642</v>
      </c>
      <c r="G317" s="14">
        <f>IFERROR(__xludf.DUMMYFUNCTION("FILTER(WholeNMJData!E:E,WholeNMJData!$B:$B=$B317)"),356.4824)</f>
        <v>356.4824</v>
      </c>
      <c r="H317" s="14">
        <f t="shared" si="2"/>
        <v>7.718176269</v>
      </c>
      <c r="I317" s="14">
        <f>IFERROR(__xludf.DUMMYFUNCTION("FILTER(WholeNMJData!D:D,WholeNMJData!$B:$B=$B317)"),117.9733)</f>
        <v>117.9733</v>
      </c>
    </row>
    <row r="318">
      <c r="A318" s="3"/>
      <c r="B318" s="3" t="str">
        <f t="shared" si="1"/>
        <v>con_03m_m67_a3_001</v>
      </c>
      <c r="C318" s="9" t="s">
        <v>362</v>
      </c>
      <c r="D318" s="12">
        <v>15.0</v>
      </c>
      <c r="E318" s="12">
        <v>6312.186</v>
      </c>
      <c r="F318" s="12">
        <v>0.992167</v>
      </c>
      <c r="G318" s="14">
        <f>IFERROR(__xludf.DUMMYFUNCTION("FILTER(WholeNMJData!E:E,WholeNMJData!$B:$B=$B318)"),356.4824)</f>
        <v>356.4824</v>
      </c>
      <c r="H318" s="14">
        <f t="shared" si="2"/>
        <v>17.70686575</v>
      </c>
      <c r="I318" s="14">
        <f>IFERROR(__xludf.DUMMYFUNCTION("FILTER(WholeNMJData!D:D,WholeNMJData!$B:$B=$B318)"),117.9733)</f>
        <v>117.9733</v>
      </c>
    </row>
    <row r="319">
      <c r="A319" s="3"/>
      <c r="B319" s="3" t="str">
        <f t="shared" si="1"/>
        <v>con_03m_m67_a3_001</v>
      </c>
      <c r="C319" s="9" t="s">
        <v>363</v>
      </c>
      <c r="D319" s="12">
        <v>35.0</v>
      </c>
      <c r="E319" s="12">
        <v>4474.967</v>
      </c>
      <c r="F319" s="12">
        <v>1.14493</v>
      </c>
      <c r="G319" s="14">
        <f>IFERROR(__xludf.DUMMYFUNCTION("FILTER(WholeNMJData!E:E,WholeNMJData!$B:$B=$B319)"),356.4824)</f>
        <v>356.4824</v>
      </c>
      <c r="H319" s="14">
        <f t="shared" si="2"/>
        <v>12.55312184</v>
      </c>
      <c r="I319" s="14">
        <f>IFERROR(__xludf.DUMMYFUNCTION("FILTER(WholeNMJData!D:D,WholeNMJData!$B:$B=$B319)"),117.9733)</f>
        <v>117.9733</v>
      </c>
    </row>
    <row r="320">
      <c r="A320" s="3"/>
      <c r="B320" s="3" t="str">
        <f t="shared" si="1"/>
        <v>con_03m_m67_a3_001</v>
      </c>
      <c r="C320" s="9" t="s">
        <v>364</v>
      </c>
      <c r="D320" s="12">
        <v>4.0</v>
      </c>
      <c r="E320" s="12">
        <v>3436.377</v>
      </c>
      <c r="F320" s="12">
        <v>0.271577</v>
      </c>
      <c r="G320" s="14">
        <f>IFERROR(__xludf.DUMMYFUNCTION("FILTER(WholeNMJData!E:E,WholeNMJData!$B:$B=$B320)"),356.4824)</f>
        <v>356.4824</v>
      </c>
      <c r="H320" s="14">
        <f t="shared" si="2"/>
        <v>9.639682071</v>
      </c>
      <c r="I320" s="14">
        <f>IFERROR(__xludf.DUMMYFUNCTION("FILTER(WholeNMJData!D:D,WholeNMJData!$B:$B=$B320)"),117.9733)</f>
        <v>117.9733</v>
      </c>
    </row>
    <row r="321">
      <c r="A321" s="3"/>
      <c r="B321" s="3" t="str">
        <f t="shared" si="1"/>
        <v>con_03m_m67_a3_001</v>
      </c>
      <c r="C321" s="9" t="s">
        <v>365</v>
      </c>
      <c r="D321" s="12">
        <v>4.0</v>
      </c>
      <c r="E321" s="12">
        <v>2388.023</v>
      </c>
      <c r="F321" s="12">
        <v>0.681662</v>
      </c>
      <c r="G321" s="14">
        <f>IFERROR(__xludf.DUMMYFUNCTION("FILTER(WholeNMJData!E:E,WholeNMJData!$B:$B=$B321)"),356.4824)</f>
        <v>356.4824</v>
      </c>
      <c r="H321" s="14">
        <f t="shared" si="2"/>
        <v>6.698852454</v>
      </c>
      <c r="I321" s="14">
        <f>IFERROR(__xludf.DUMMYFUNCTION("FILTER(WholeNMJData!D:D,WholeNMJData!$B:$B=$B321)"),117.9733)</f>
        <v>117.9733</v>
      </c>
    </row>
    <row r="322">
      <c r="A322" s="3"/>
      <c r="B322" s="3" t="str">
        <f t="shared" si="1"/>
        <v>con_03m_m67_a3_001</v>
      </c>
      <c r="C322" s="9" t="s">
        <v>366</v>
      </c>
      <c r="D322" s="12">
        <v>20.0</v>
      </c>
      <c r="E322" s="12">
        <v>4058.077</v>
      </c>
      <c r="F322" s="12">
        <v>1.043791</v>
      </c>
      <c r="G322" s="14">
        <f>IFERROR(__xludf.DUMMYFUNCTION("FILTER(WholeNMJData!E:E,WholeNMJData!$B:$B=$B322)"),356.4824)</f>
        <v>356.4824</v>
      </c>
      <c r="H322" s="14">
        <f t="shared" si="2"/>
        <v>11.38366719</v>
      </c>
      <c r="I322" s="14">
        <f>IFERROR(__xludf.DUMMYFUNCTION("FILTER(WholeNMJData!D:D,WholeNMJData!$B:$B=$B322)"),117.9733)</f>
        <v>117.9733</v>
      </c>
    </row>
    <row r="323">
      <c r="A323" s="3"/>
      <c r="B323" s="3" t="str">
        <f t="shared" si="1"/>
        <v>con_03m_m67_a3_001</v>
      </c>
      <c r="C323" s="9" t="s">
        <v>367</v>
      </c>
      <c r="D323" s="12">
        <v>3.0</v>
      </c>
      <c r="E323" s="12">
        <v>3341.79</v>
      </c>
      <c r="F323" s="12">
        <v>0.726536</v>
      </c>
      <c r="G323" s="14">
        <f>IFERROR(__xludf.DUMMYFUNCTION("FILTER(WholeNMJData!E:E,WholeNMJData!$B:$B=$B323)"),356.4824)</f>
        <v>356.4824</v>
      </c>
      <c r="H323" s="14">
        <f t="shared" si="2"/>
        <v>9.374347794</v>
      </c>
      <c r="I323" s="14">
        <f>IFERROR(__xludf.DUMMYFUNCTION("FILTER(WholeNMJData!D:D,WholeNMJData!$B:$B=$B323)"),117.9733)</f>
        <v>117.9733</v>
      </c>
    </row>
    <row r="324">
      <c r="A324" s="3"/>
      <c r="B324" s="3" t="str">
        <f t="shared" si="1"/>
        <v>con_03m_m67_a3_001</v>
      </c>
      <c r="C324" s="9" t="s">
        <v>368</v>
      </c>
      <c r="D324" s="12">
        <v>14.0</v>
      </c>
      <c r="E324" s="12">
        <v>4357.895</v>
      </c>
      <c r="F324" s="12">
        <v>1.117864</v>
      </c>
      <c r="G324" s="14">
        <f>IFERROR(__xludf.DUMMYFUNCTION("FILTER(WholeNMJData!E:E,WholeNMJData!$B:$B=$B324)"),356.4824)</f>
        <v>356.4824</v>
      </c>
      <c r="H324" s="14">
        <f t="shared" si="2"/>
        <v>12.22471292</v>
      </c>
      <c r="I324" s="14">
        <f>IFERROR(__xludf.DUMMYFUNCTION("FILTER(WholeNMJData!D:D,WholeNMJData!$B:$B=$B324)"),117.9733)</f>
        <v>117.9733</v>
      </c>
    </row>
    <row r="325">
      <c r="A325" s="3"/>
      <c r="B325" s="3" t="str">
        <f t="shared" si="1"/>
        <v>con_03m_m67_a3_001</v>
      </c>
      <c r="C325" s="9" t="s">
        <v>369</v>
      </c>
      <c r="D325" s="12">
        <v>3.0</v>
      </c>
      <c r="E325" s="12">
        <v>2489.75</v>
      </c>
      <c r="F325" s="12">
        <v>0.574836</v>
      </c>
      <c r="G325" s="14">
        <f>IFERROR(__xludf.DUMMYFUNCTION("FILTER(WholeNMJData!E:E,WholeNMJData!$B:$B=$B325)"),356.4824)</f>
        <v>356.4824</v>
      </c>
      <c r="H325" s="14">
        <f t="shared" si="2"/>
        <v>6.984215771</v>
      </c>
      <c r="I325" s="14">
        <f>IFERROR(__xludf.DUMMYFUNCTION("FILTER(WholeNMJData!D:D,WholeNMJData!$B:$B=$B325)"),117.9733)</f>
        <v>117.9733</v>
      </c>
    </row>
    <row r="326">
      <c r="A326" s="3"/>
      <c r="B326" s="3" t="str">
        <f t="shared" si="1"/>
        <v>con_03m_m67_a3_001</v>
      </c>
      <c r="C326" s="9" t="s">
        <v>370</v>
      </c>
      <c r="D326" s="12">
        <v>88.0</v>
      </c>
      <c r="E326" s="12">
        <v>5176.751</v>
      </c>
      <c r="F326" s="12">
        <v>1.576339</v>
      </c>
      <c r="G326" s="14">
        <f>IFERROR(__xludf.DUMMYFUNCTION("FILTER(WholeNMJData!E:E,WholeNMJData!$B:$B=$B326)"),356.4824)</f>
        <v>356.4824</v>
      </c>
      <c r="H326" s="14">
        <f t="shared" si="2"/>
        <v>14.5217576</v>
      </c>
      <c r="I326" s="14">
        <f>IFERROR(__xludf.DUMMYFUNCTION("FILTER(WholeNMJData!D:D,WholeNMJData!$B:$B=$B326)"),117.9733)</f>
        <v>117.9733</v>
      </c>
    </row>
    <row r="327">
      <c r="A327" s="3"/>
      <c r="B327" s="3" t="str">
        <f t="shared" si="1"/>
        <v>con_03m_m67_a3_001</v>
      </c>
      <c r="C327" s="9" t="s">
        <v>371</v>
      </c>
      <c r="D327" s="12">
        <v>3.0</v>
      </c>
      <c r="E327" s="12">
        <v>2953.016</v>
      </c>
      <c r="F327" s="12">
        <v>0.275935</v>
      </c>
      <c r="G327" s="14">
        <f>IFERROR(__xludf.DUMMYFUNCTION("FILTER(WholeNMJData!E:E,WholeNMJData!$B:$B=$B327)"),356.4824)</f>
        <v>356.4824</v>
      </c>
      <c r="H327" s="14">
        <f t="shared" si="2"/>
        <v>8.283763799</v>
      </c>
      <c r="I327" s="14">
        <f>IFERROR(__xludf.DUMMYFUNCTION("FILTER(WholeNMJData!D:D,WholeNMJData!$B:$B=$B327)"),117.9733)</f>
        <v>117.9733</v>
      </c>
    </row>
    <row r="328">
      <c r="A328" s="3"/>
      <c r="B328" s="3" t="str">
        <f t="shared" si="1"/>
        <v>con_03m_m67_a3_001</v>
      </c>
      <c r="C328" s="9" t="s">
        <v>372</v>
      </c>
      <c r="D328" s="12">
        <v>15.0</v>
      </c>
      <c r="E328" s="12">
        <v>3603.015</v>
      </c>
      <c r="F328" s="12">
        <v>0.982077</v>
      </c>
      <c r="G328" s="14">
        <f>IFERROR(__xludf.DUMMYFUNCTION("FILTER(WholeNMJData!E:E,WholeNMJData!$B:$B=$B328)"),356.4824)</f>
        <v>356.4824</v>
      </c>
      <c r="H328" s="14">
        <f t="shared" si="2"/>
        <v>10.10713292</v>
      </c>
      <c r="I328" s="14">
        <f>IFERROR(__xludf.DUMMYFUNCTION("FILTER(WholeNMJData!D:D,WholeNMJData!$B:$B=$B328)"),117.9733)</f>
        <v>117.9733</v>
      </c>
    </row>
    <row r="329">
      <c r="A329" s="3"/>
      <c r="B329" s="3" t="str">
        <f t="shared" si="1"/>
        <v>con_03m_m67_a3_001</v>
      </c>
      <c r="C329" s="9" t="s">
        <v>373</v>
      </c>
      <c r="D329" s="12">
        <v>8.0</v>
      </c>
      <c r="E329" s="12">
        <v>6648.873</v>
      </c>
      <c r="F329" s="12">
        <v>0.829673</v>
      </c>
      <c r="G329" s="14">
        <f>IFERROR(__xludf.DUMMYFUNCTION("FILTER(WholeNMJData!E:E,WholeNMJData!$B:$B=$B329)"),356.4824)</f>
        <v>356.4824</v>
      </c>
      <c r="H329" s="14">
        <f t="shared" si="2"/>
        <v>18.65133594</v>
      </c>
      <c r="I329" s="14">
        <f>IFERROR(__xludf.DUMMYFUNCTION("FILTER(WholeNMJData!D:D,WholeNMJData!$B:$B=$B329)"),117.9733)</f>
        <v>117.9733</v>
      </c>
    </row>
    <row r="330">
      <c r="A330" s="3"/>
      <c r="B330" s="3" t="str">
        <f t="shared" si="1"/>
        <v>con_03m_m67_a3_001</v>
      </c>
      <c r="C330" s="9" t="s">
        <v>374</v>
      </c>
      <c r="D330" s="12">
        <v>8.0</v>
      </c>
      <c r="E330" s="12">
        <v>3003.6</v>
      </c>
      <c r="F330" s="12">
        <v>0.529194</v>
      </c>
      <c r="G330" s="14">
        <f>IFERROR(__xludf.DUMMYFUNCTION("FILTER(WholeNMJData!E:E,WholeNMJData!$B:$B=$B330)"),356.4824)</f>
        <v>356.4824</v>
      </c>
      <c r="H330" s="14">
        <f t="shared" si="2"/>
        <v>8.425661407</v>
      </c>
      <c r="I330" s="14">
        <f>IFERROR(__xludf.DUMMYFUNCTION("FILTER(WholeNMJData!D:D,WholeNMJData!$B:$B=$B330)"),117.9733)</f>
        <v>117.9733</v>
      </c>
    </row>
    <row r="331">
      <c r="A331" s="3"/>
      <c r="B331" s="3" t="str">
        <f t="shared" si="1"/>
        <v>con_03m_m67_a3_001</v>
      </c>
      <c r="C331" s="9" t="s">
        <v>375</v>
      </c>
      <c r="D331" s="12">
        <v>3.0</v>
      </c>
      <c r="E331" s="12">
        <v>2666.338</v>
      </c>
      <c r="F331" s="12">
        <v>0.604758</v>
      </c>
      <c r="G331" s="14">
        <f>IFERROR(__xludf.DUMMYFUNCTION("FILTER(WholeNMJData!E:E,WholeNMJData!$B:$B=$B331)"),356.4824)</f>
        <v>356.4824</v>
      </c>
      <c r="H331" s="14">
        <f t="shared" si="2"/>
        <v>7.479578234</v>
      </c>
      <c r="I331" s="14">
        <f>IFERROR(__xludf.DUMMYFUNCTION("FILTER(WholeNMJData!D:D,WholeNMJData!$B:$B=$B331)"),117.9733)</f>
        <v>117.9733</v>
      </c>
    </row>
    <row r="332">
      <c r="A332" s="3"/>
      <c r="B332" s="3" t="str">
        <f t="shared" si="1"/>
        <v>con_03m_m67_a3_001</v>
      </c>
      <c r="C332" s="9" t="s">
        <v>376</v>
      </c>
      <c r="D332" s="12">
        <v>55.0</v>
      </c>
      <c r="E332" s="12">
        <v>14011.71</v>
      </c>
      <c r="F332" s="12">
        <v>0.778745</v>
      </c>
      <c r="G332" s="14">
        <f>IFERROR(__xludf.DUMMYFUNCTION("FILTER(WholeNMJData!E:E,WholeNMJData!$B:$B=$B332)"),356.4824)</f>
        <v>356.4824</v>
      </c>
      <c r="H332" s="14">
        <f t="shared" si="2"/>
        <v>39.30547483</v>
      </c>
      <c r="I332" s="14">
        <f>IFERROR(__xludf.DUMMYFUNCTION("FILTER(WholeNMJData!D:D,WholeNMJData!$B:$B=$B332)"),117.9733)</f>
        <v>117.9733</v>
      </c>
    </row>
    <row r="333">
      <c r="A333" s="3"/>
      <c r="B333" s="3" t="str">
        <f t="shared" si="1"/>
        <v>con_03m_m67_a3_001</v>
      </c>
      <c r="C333" s="9" t="s">
        <v>377</v>
      </c>
      <c r="D333" s="12">
        <v>19.0</v>
      </c>
      <c r="E333" s="12">
        <v>6598.058</v>
      </c>
      <c r="F333" s="12">
        <v>1.116847</v>
      </c>
      <c r="G333" s="14">
        <f>IFERROR(__xludf.DUMMYFUNCTION("FILTER(WholeNMJData!E:E,WholeNMJData!$B:$B=$B333)"),356.4824)</f>
        <v>356.4824</v>
      </c>
      <c r="H333" s="14">
        <f t="shared" si="2"/>
        <v>18.50879034</v>
      </c>
      <c r="I333" s="14">
        <f>IFERROR(__xludf.DUMMYFUNCTION("FILTER(WholeNMJData!D:D,WholeNMJData!$B:$B=$B333)"),117.9733)</f>
        <v>117.9733</v>
      </c>
    </row>
    <row r="334">
      <c r="A334" s="3"/>
      <c r="B334" s="3" t="str">
        <f t="shared" si="1"/>
        <v>con_03m_m67_a3_002</v>
      </c>
      <c r="C334" s="9" t="s">
        <v>378</v>
      </c>
      <c r="D334" s="12">
        <v>8.0</v>
      </c>
      <c r="E334" s="12">
        <v>3380.733</v>
      </c>
      <c r="F334" s="12">
        <v>0.652639</v>
      </c>
      <c r="G334" s="14">
        <f>IFERROR(__xludf.DUMMYFUNCTION("FILTER(WholeNMJData!E:E,WholeNMJData!$B:$B=$B334)"),345.0935)</f>
        <v>345.0935</v>
      </c>
      <c r="H334" s="14">
        <f t="shared" si="2"/>
        <v>9.796571074</v>
      </c>
      <c r="I334" s="14">
        <f>IFERROR(__xludf.DUMMYFUNCTION("FILTER(WholeNMJData!D:D,WholeNMJData!$B:$B=$B334)"),46.02667)</f>
        <v>46.02667</v>
      </c>
    </row>
    <row r="335">
      <c r="A335" s="3"/>
      <c r="B335" s="3" t="str">
        <f t="shared" si="1"/>
        <v>con_03m_m67_a3_002</v>
      </c>
      <c r="C335" s="9" t="s">
        <v>379</v>
      </c>
      <c r="D335" s="12">
        <v>27.0</v>
      </c>
      <c r="E335" s="12">
        <v>3442.393</v>
      </c>
      <c r="F335" s="12">
        <v>0.499837</v>
      </c>
      <c r="G335" s="14">
        <f>IFERROR(__xludf.DUMMYFUNCTION("FILTER(WholeNMJData!E:E,WholeNMJData!$B:$B=$B335)"),345.0935)</f>
        <v>345.0935</v>
      </c>
      <c r="H335" s="14">
        <f t="shared" si="2"/>
        <v>9.975247288</v>
      </c>
      <c r="I335" s="14">
        <f>IFERROR(__xludf.DUMMYFUNCTION("FILTER(WholeNMJData!D:D,WholeNMJData!$B:$B=$B335)"),46.02667)</f>
        <v>46.02667</v>
      </c>
    </row>
    <row r="336">
      <c r="A336" s="3"/>
      <c r="B336" s="3" t="str">
        <f t="shared" si="1"/>
        <v>con_03m_m67_a3_002</v>
      </c>
      <c r="C336" s="9" t="s">
        <v>380</v>
      </c>
      <c r="D336" s="12">
        <v>10.0</v>
      </c>
      <c r="E336" s="12">
        <v>2945.155</v>
      </c>
      <c r="F336" s="12">
        <v>0.45269</v>
      </c>
      <c r="G336" s="14">
        <f>IFERROR(__xludf.DUMMYFUNCTION("FILTER(WholeNMJData!E:E,WholeNMJData!$B:$B=$B336)"),345.0935)</f>
        <v>345.0935</v>
      </c>
      <c r="H336" s="14">
        <f t="shared" si="2"/>
        <v>8.534368222</v>
      </c>
      <c r="I336" s="14">
        <f>IFERROR(__xludf.DUMMYFUNCTION("FILTER(WholeNMJData!D:D,WholeNMJData!$B:$B=$B336)"),46.02667)</f>
        <v>46.02667</v>
      </c>
    </row>
    <row r="337">
      <c r="A337" s="3"/>
      <c r="B337" s="3" t="str">
        <f t="shared" si="1"/>
        <v>con_03m_m67_a3_002</v>
      </c>
      <c r="C337" s="9" t="s">
        <v>381</v>
      </c>
      <c r="D337" s="12">
        <v>6.0</v>
      </c>
      <c r="E337" s="12">
        <v>2972.771</v>
      </c>
      <c r="F337" s="12">
        <v>0.360545</v>
      </c>
      <c r="G337" s="14">
        <f>IFERROR(__xludf.DUMMYFUNCTION("FILTER(WholeNMJData!E:E,WholeNMJData!$B:$B=$B337)"),345.0935)</f>
        <v>345.0935</v>
      </c>
      <c r="H337" s="14">
        <f t="shared" si="2"/>
        <v>8.614392911</v>
      </c>
      <c r="I337" s="14">
        <f>IFERROR(__xludf.DUMMYFUNCTION("FILTER(WholeNMJData!D:D,WholeNMJData!$B:$B=$B337)"),46.02667)</f>
        <v>46.02667</v>
      </c>
    </row>
    <row r="338">
      <c r="A338" s="3"/>
      <c r="B338" s="3" t="str">
        <f t="shared" si="1"/>
        <v>con_03m_m67_a3_002</v>
      </c>
      <c r="C338" s="9" t="s">
        <v>382</v>
      </c>
      <c r="D338" s="12">
        <v>101.0</v>
      </c>
      <c r="E338" s="12">
        <v>3979.717</v>
      </c>
      <c r="F338" s="12">
        <v>1.313491</v>
      </c>
      <c r="G338" s="14">
        <f>IFERROR(__xludf.DUMMYFUNCTION("FILTER(WholeNMJData!E:E,WholeNMJData!$B:$B=$B338)"),345.0935)</f>
        <v>345.0935</v>
      </c>
      <c r="H338" s="14">
        <f t="shared" si="2"/>
        <v>11.53228618</v>
      </c>
      <c r="I338" s="14">
        <f>IFERROR(__xludf.DUMMYFUNCTION("FILTER(WholeNMJData!D:D,WholeNMJData!$B:$B=$B338)"),46.02667)</f>
        <v>46.02667</v>
      </c>
    </row>
    <row r="339">
      <c r="A339" s="3"/>
      <c r="B339" s="3" t="str">
        <f t="shared" si="1"/>
        <v>con_03m_m67_a3_002</v>
      </c>
      <c r="C339" s="9" t="s">
        <v>383</v>
      </c>
      <c r="D339" s="12">
        <v>4.0</v>
      </c>
      <c r="E339" s="12">
        <v>2601.395</v>
      </c>
      <c r="F339" s="12">
        <v>0.485081</v>
      </c>
      <c r="G339" s="14">
        <f>IFERROR(__xludf.DUMMYFUNCTION("FILTER(WholeNMJData!E:E,WholeNMJData!$B:$B=$B339)"),345.0935)</f>
        <v>345.0935</v>
      </c>
      <c r="H339" s="14">
        <f t="shared" si="2"/>
        <v>7.538232392</v>
      </c>
      <c r="I339" s="14">
        <f>IFERROR(__xludf.DUMMYFUNCTION("FILTER(WholeNMJData!D:D,WholeNMJData!$B:$B=$B339)"),46.02667)</f>
        <v>46.02667</v>
      </c>
    </row>
    <row r="340">
      <c r="A340" s="3"/>
      <c r="B340" s="3" t="str">
        <f t="shared" si="1"/>
        <v>con_03m_m67_a3_002</v>
      </c>
      <c r="C340" s="9" t="s">
        <v>384</v>
      </c>
      <c r="D340" s="12">
        <v>10.0</v>
      </c>
      <c r="E340" s="12">
        <v>2597.122</v>
      </c>
      <c r="F340" s="12">
        <v>0.312138</v>
      </c>
      <c r="G340" s="14">
        <f>IFERROR(__xludf.DUMMYFUNCTION("FILTER(WholeNMJData!E:E,WholeNMJData!$B:$B=$B340)"),345.0935)</f>
        <v>345.0935</v>
      </c>
      <c r="H340" s="14">
        <f t="shared" si="2"/>
        <v>7.525850241</v>
      </c>
      <c r="I340" s="14">
        <f>IFERROR(__xludf.DUMMYFUNCTION("FILTER(WholeNMJData!D:D,WholeNMJData!$B:$B=$B340)"),46.02667)</f>
        <v>46.02667</v>
      </c>
    </row>
    <row r="341">
      <c r="A341" s="3"/>
      <c r="B341" s="3" t="str">
        <f t="shared" si="1"/>
        <v>con_03m_m67_a3_002</v>
      </c>
      <c r="C341" s="9" t="s">
        <v>385</v>
      </c>
      <c r="D341" s="12">
        <v>37.0</v>
      </c>
      <c r="E341" s="12">
        <v>3554.231</v>
      </c>
      <c r="F341" s="12">
        <v>0.866593</v>
      </c>
      <c r="G341" s="14">
        <f>IFERROR(__xludf.DUMMYFUNCTION("FILTER(WholeNMJData!E:E,WholeNMJData!$B:$B=$B341)"),345.0935)</f>
        <v>345.0935</v>
      </c>
      <c r="H341" s="14">
        <f t="shared" si="2"/>
        <v>10.29932757</v>
      </c>
      <c r="I341" s="14">
        <f>IFERROR(__xludf.DUMMYFUNCTION("FILTER(WholeNMJData!D:D,WholeNMJData!$B:$B=$B341)"),46.02667)</f>
        <v>46.02667</v>
      </c>
    </row>
    <row r="342">
      <c r="A342" s="3"/>
      <c r="B342" s="3" t="str">
        <f t="shared" si="1"/>
        <v>con_03m_m67_a3_002</v>
      </c>
      <c r="C342" s="9" t="s">
        <v>386</v>
      </c>
      <c r="D342" s="12">
        <v>3.0</v>
      </c>
      <c r="E342" s="12">
        <v>2538.377</v>
      </c>
      <c r="F342" s="12">
        <v>0.274122</v>
      </c>
      <c r="G342" s="14">
        <f>IFERROR(__xludf.DUMMYFUNCTION("FILTER(WholeNMJData!E:E,WholeNMJData!$B:$B=$B342)"),345.0935)</f>
        <v>345.0935</v>
      </c>
      <c r="H342" s="14">
        <f t="shared" si="2"/>
        <v>7.355621013</v>
      </c>
      <c r="I342" s="14">
        <f>IFERROR(__xludf.DUMMYFUNCTION("FILTER(WholeNMJData!D:D,WholeNMJData!$B:$B=$B342)"),46.02667)</f>
        <v>46.02667</v>
      </c>
    </row>
    <row r="343">
      <c r="A343" s="3"/>
      <c r="B343" s="3" t="str">
        <f t="shared" si="1"/>
        <v>con_03m_m67_a3_002</v>
      </c>
      <c r="C343" s="9" t="s">
        <v>387</v>
      </c>
      <c r="D343" s="12">
        <v>170.0</v>
      </c>
      <c r="E343" s="12">
        <v>5266.885</v>
      </c>
      <c r="F343" s="12">
        <v>1.488124</v>
      </c>
      <c r="G343" s="14">
        <f>IFERROR(__xludf.DUMMYFUNCTION("FILTER(WholeNMJData!E:E,WholeNMJData!$B:$B=$B343)"),345.0935)</f>
        <v>345.0935</v>
      </c>
      <c r="H343" s="14">
        <f t="shared" si="2"/>
        <v>15.26219706</v>
      </c>
      <c r="I343" s="14">
        <f>IFERROR(__xludf.DUMMYFUNCTION("FILTER(WholeNMJData!D:D,WholeNMJData!$B:$B=$B343)"),46.02667)</f>
        <v>46.02667</v>
      </c>
    </row>
    <row r="344">
      <c r="A344" s="3"/>
      <c r="B344" s="3" t="str">
        <f t="shared" si="1"/>
        <v>con_03m_m67_a3_002</v>
      </c>
      <c r="C344" s="9" t="s">
        <v>388</v>
      </c>
      <c r="D344" s="12">
        <v>8.0</v>
      </c>
      <c r="E344" s="12">
        <v>2671.18</v>
      </c>
      <c r="F344" s="12">
        <v>0.580733</v>
      </c>
      <c r="G344" s="14">
        <f>IFERROR(__xludf.DUMMYFUNCTION("FILTER(WholeNMJData!E:E,WholeNMJData!$B:$B=$B344)"),345.0935)</f>
        <v>345.0935</v>
      </c>
      <c r="H344" s="14">
        <f t="shared" si="2"/>
        <v>7.74045295</v>
      </c>
      <c r="I344" s="14">
        <f>IFERROR(__xludf.DUMMYFUNCTION("FILTER(WholeNMJData!D:D,WholeNMJData!$B:$B=$B344)"),46.02667)</f>
        <v>46.02667</v>
      </c>
    </row>
    <row r="345">
      <c r="A345" s="3"/>
      <c r="B345" s="3" t="str">
        <f t="shared" si="1"/>
        <v>con_03m_m67_a3_002</v>
      </c>
      <c r="C345" s="9" t="s">
        <v>389</v>
      </c>
      <c r="D345" s="12">
        <v>11.0</v>
      </c>
      <c r="E345" s="12">
        <v>3295.921</v>
      </c>
      <c r="F345" s="12">
        <v>0.691514</v>
      </c>
      <c r="G345" s="14">
        <f>IFERROR(__xludf.DUMMYFUNCTION("FILTER(WholeNMJData!E:E,WholeNMJData!$B:$B=$B345)"),345.0935)</f>
        <v>345.0935</v>
      </c>
      <c r="H345" s="14">
        <f t="shared" si="2"/>
        <v>9.550805796</v>
      </c>
      <c r="I345" s="14">
        <f>IFERROR(__xludf.DUMMYFUNCTION("FILTER(WholeNMJData!D:D,WholeNMJData!$B:$B=$B345)"),46.02667)</f>
        <v>46.02667</v>
      </c>
    </row>
    <row r="346">
      <c r="A346" s="3"/>
      <c r="B346" s="3" t="str">
        <f t="shared" si="1"/>
        <v>con_03m_m67_a3_002</v>
      </c>
      <c r="C346" s="9" t="s">
        <v>390</v>
      </c>
      <c r="D346" s="12">
        <v>56.0</v>
      </c>
      <c r="E346" s="12">
        <v>4600.764</v>
      </c>
      <c r="F346" s="12">
        <v>1.174382</v>
      </c>
      <c r="G346" s="14">
        <f>IFERROR(__xludf.DUMMYFUNCTION("FILTER(WholeNMJData!E:E,WholeNMJData!$B:$B=$B346)"),345.0935)</f>
        <v>345.0935</v>
      </c>
      <c r="H346" s="14">
        <f t="shared" si="2"/>
        <v>13.33193468</v>
      </c>
      <c r="I346" s="14">
        <f>IFERROR(__xludf.DUMMYFUNCTION("FILTER(WholeNMJData!D:D,WholeNMJData!$B:$B=$B346)"),46.02667)</f>
        <v>46.02667</v>
      </c>
    </row>
    <row r="347">
      <c r="A347" s="3"/>
      <c r="B347" s="3" t="str">
        <f t="shared" si="1"/>
        <v>con_03m_m67_a3_002</v>
      </c>
      <c r="C347" s="9" t="s">
        <v>391</v>
      </c>
      <c r="D347" s="12">
        <v>16.0</v>
      </c>
      <c r="E347" s="12">
        <v>3615.94</v>
      </c>
      <c r="F347" s="12">
        <v>0.484322</v>
      </c>
      <c r="G347" s="14">
        <f>IFERROR(__xludf.DUMMYFUNCTION("FILTER(WholeNMJData!E:E,WholeNMJData!$B:$B=$B347)"),345.0935)</f>
        <v>345.0935</v>
      </c>
      <c r="H347" s="14">
        <f t="shared" si="2"/>
        <v>10.47814578</v>
      </c>
      <c r="I347" s="14">
        <f>IFERROR(__xludf.DUMMYFUNCTION("FILTER(WholeNMJData!D:D,WholeNMJData!$B:$B=$B347)"),46.02667)</f>
        <v>46.02667</v>
      </c>
    </row>
    <row r="348">
      <c r="A348" s="3"/>
      <c r="B348" s="3" t="str">
        <f t="shared" si="1"/>
        <v>con_03m_m67_a3_002</v>
      </c>
      <c r="C348" s="9" t="s">
        <v>392</v>
      </c>
      <c r="D348" s="12">
        <v>8.0</v>
      </c>
      <c r="E348" s="12">
        <v>3008.916</v>
      </c>
      <c r="F348" s="12">
        <v>0.620603</v>
      </c>
      <c r="G348" s="14">
        <f>IFERROR(__xludf.DUMMYFUNCTION("FILTER(WholeNMJData!E:E,WholeNMJData!$B:$B=$B348)"),345.0935)</f>
        <v>345.0935</v>
      </c>
      <c r="H348" s="14">
        <f t="shared" si="2"/>
        <v>8.719132641</v>
      </c>
      <c r="I348" s="14">
        <f>IFERROR(__xludf.DUMMYFUNCTION("FILTER(WholeNMJData!D:D,WholeNMJData!$B:$B=$B348)"),46.02667)</f>
        <v>46.02667</v>
      </c>
    </row>
    <row r="349">
      <c r="A349" s="3"/>
      <c r="B349" s="3" t="str">
        <f t="shared" si="1"/>
        <v>con_03m_m67_a3_002</v>
      </c>
      <c r="C349" s="9" t="s">
        <v>393</v>
      </c>
      <c r="D349" s="12">
        <v>5.0</v>
      </c>
      <c r="E349" s="12">
        <v>2591.606</v>
      </c>
      <c r="F349" s="12">
        <v>0.307601</v>
      </c>
      <c r="G349" s="14">
        <f>IFERROR(__xludf.DUMMYFUNCTION("FILTER(WholeNMJData!E:E,WholeNMJData!$B:$B=$B349)"),345.0935)</f>
        <v>345.0935</v>
      </c>
      <c r="H349" s="14">
        <f t="shared" si="2"/>
        <v>7.509866167</v>
      </c>
      <c r="I349" s="14">
        <f>IFERROR(__xludf.DUMMYFUNCTION("FILTER(WholeNMJData!D:D,WholeNMJData!$B:$B=$B349)"),46.02667)</f>
        <v>46.02667</v>
      </c>
    </row>
    <row r="350">
      <c r="A350" s="3"/>
      <c r="B350" s="3" t="str">
        <f t="shared" si="1"/>
        <v>con_03m_m67_a3_002</v>
      </c>
      <c r="C350" s="9" t="s">
        <v>394</v>
      </c>
      <c r="D350" s="12">
        <v>3.0</v>
      </c>
      <c r="E350" s="12">
        <v>2845.843</v>
      </c>
      <c r="F350" s="12">
        <v>0.183277</v>
      </c>
      <c r="G350" s="14">
        <f>IFERROR(__xludf.DUMMYFUNCTION("FILTER(WholeNMJData!E:E,WholeNMJData!$B:$B=$B350)"),345.0935)</f>
        <v>345.0935</v>
      </c>
      <c r="H350" s="14">
        <f t="shared" si="2"/>
        <v>8.246585346</v>
      </c>
      <c r="I350" s="14">
        <f>IFERROR(__xludf.DUMMYFUNCTION("FILTER(WholeNMJData!D:D,WholeNMJData!$B:$B=$B350)"),46.02667)</f>
        <v>46.02667</v>
      </c>
    </row>
    <row r="351">
      <c r="A351" s="3"/>
      <c r="B351" s="3" t="str">
        <f t="shared" si="1"/>
        <v>con_03m_m67_a3_002</v>
      </c>
      <c r="C351" s="9" t="s">
        <v>395</v>
      </c>
      <c r="D351" s="12">
        <v>17.0</v>
      </c>
      <c r="E351" s="12">
        <v>3119.743</v>
      </c>
      <c r="F351" s="12">
        <v>0.537571</v>
      </c>
      <c r="G351" s="14">
        <f>IFERROR(__xludf.DUMMYFUNCTION("FILTER(WholeNMJData!E:E,WholeNMJData!$B:$B=$B351)"),345.0935)</f>
        <v>345.0935</v>
      </c>
      <c r="H351" s="14">
        <f t="shared" si="2"/>
        <v>9.040283286</v>
      </c>
      <c r="I351" s="14">
        <f>IFERROR(__xludf.DUMMYFUNCTION("FILTER(WholeNMJData!D:D,WholeNMJData!$B:$B=$B351)"),46.02667)</f>
        <v>46.02667</v>
      </c>
    </row>
    <row r="352">
      <c r="A352" s="3"/>
      <c r="B352" s="3" t="str">
        <f t="shared" si="1"/>
        <v>con_03m_m67_a3_002</v>
      </c>
      <c r="C352" s="9" t="s">
        <v>396</v>
      </c>
      <c r="D352" s="12">
        <v>64.0</v>
      </c>
      <c r="E352" s="12">
        <v>3642.518</v>
      </c>
      <c r="F352" s="12">
        <v>1.484017</v>
      </c>
      <c r="G352" s="14">
        <f>IFERROR(__xludf.DUMMYFUNCTION("FILTER(WholeNMJData!E:E,WholeNMJData!$B:$B=$B352)"),345.0935)</f>
        <v>345.0935</v>
      </c>
      <c r="H352" s="14">
        <f t="shared" si="2"/>
        <v>10.55516259</v>
      </c>
      <c r="I352" s="14">
        <f>IFERROR(__xludf.DUMMYFUNCTION("FILTER(WholeNMJData!D:D,WholeNMJData!$B:$B=$B352)"),46.02667)</f>
        <v>46.02667</v>
      </c>
    </row>
    <row r="353">
      <c r="A353" s="3"/>
      <c r="B353" s="3" t="str">
        <f t="shared" si="1"/>
        <v>con_03m_m67_a3_002</v>
      </c>
      <c r="C353" s="9" t="s">
        <v>397</v>
      </c>
      <c r="D353" s="12">
        <v>53.0</v>
      </c>
      <c r="E353" s="12">
        <v>5363.27</v>
      </c>
      <c r="F353" s="12">
        <v>1.002635</v>
      </c>
      <c r="G353" s="14">
        <f>IFERROR(__xludf.DUMMYFUNCTION("FILTER(WholeNMJData!E:E,WholeNMJData!$B:$B=$B353)"),345.0935)</f>
        <v>345.0935</v>
      </c>
      <c r="H353" s="14">
        <f t="shared" si="2"/>
        <v>15.54149817</v>
      </c>
      <c r="I353" s="14">
        <f>IFERROR(__xludf.DUMMYFUNCTION("FILTER(WholeNMJData!D:D,WholeNMJData!$B:$B=$B353)"),46.02667)</f>
        <v>46.02667</v>
      </c>
    </row>
    <row r="354">
      <c r="A354" s="3"/>
      <c r="B354" s="3" t="str">
        <f t="shared" si="1"/>
        <v>con_03m_m67_a3_002</v>
      </c>
      <c r="C354" s="9" t="s">
        <v>398</v>
      </c>
      <c r="D354" s="12">
        <v>5.0</v>
      </c>
      <c r="E354" s="12">
        <v>2559.676</v>
      </c>
      <c r="F354" s="12">
        <v>0.176113</v>
      </c>
      <c r="G354" s="14">
        <f>IFERROR(__xludf.DUMMYFUNCTION("FILTER(WholeNMJData!E:E,WholeNMJData!$B:$B=$B354)"),345.0935)</f>
        <v>345.0935</v>
      </c>
      <c r="H354" s="14">
        <f t="shared" si="2"/>
        <v>7.417340518</v>
      </c>
      <c r="I354" s="14">
        <f>IFERROR(__xludf.DUMMYFUNCTION("FILTER(WholeNMJData!D:D,WholeNMJData!$B:$B=$B354)"),46.02667)</f>
        <v>46.02667</v>
      </c>
    </row>
    <row r="355">
      <c r="A355" s="3"/>
      <c r="B355" s="3" t="str">
        <f t="shared" si="1"/>
        <v>con_03m_m67_a3_002</v>
      </c>
      <c r="C355" s="9" t="s">
        <v>399</v>
      </c>
      <c r="D355" s="12">
        <v>129.0</v>
      </c>
      <c r="E355" s="12">
        <v>7203.454</v>
      </c>
      <c r="F355" s="12">
        <v>1.559313</v>
      </c>
      <c r="G355" s="14">
        <f>IFERROR(__xludf.DUMMYFUNCTION("FILTER(WholeNMJData!E:E,WholeNMJData!$B:$B=$B355)"),345.0935)</f>
        <v>345.0935</v>
      </c>
      <c r="H355" s="14">
        <f t="shared" si="2"/>
        <v>20.87391968</v>
      </c>
      <c r="I355" s="14">
        <f>IFERROR(__xludf.DUMMYFUNCTION("FILTER(WholeNMJData!D:D,WholeNMJData!$B:$B=$B355)"),46.02667)</f>
        <v>46.02667</v>
      </c>
    </row>
    <row r="356">
      <c r="A356" s="3"/>
      <c r="B356" s="3" t="str">
        <f t="shared" si="1"/>
        <v>con_03m_m67_a3_002</v>
      </c>
      <c r="C356" s="9" t="s">
        <v>400</v>
      </c>
      <c r="D356" s="12">
        <v>11.0</v>
      </c>
      <c r="E356" s="12">
        <v>2774.407</v>
      </c>
      <c r="F356" s="12">
        <v>0.567339</v>
      </c>
      <c r="G356" s="14">
        <f>IFERROR(__xludf.DUMMYFUNCTION("FILTER(WholeNMJData!E:E,WholeNMJData!$B:$B=$B356)"),345.0935)</f>
        <v>345.0935</v>
      </c>
      <c r="H356" s="14">
        <f t="shared" si="2"/>
        <v>8.039580577</v>
      </c>
      <c r="I356" s="14">
        <f>IFERROR(__xludf.DUMMYFUNCTION("FILTER(WholeNMJData!D:D,WholeNMJData!$B:$B=$B356)"),46.02667)</f>
        <v>46.02667</v>
      </c>
    </row>
    <row r="357">
      <c r="A357" s="3"/>
      <c r="B357" s="3" t="str">
        <f t="shared" si="1"/>
        <v>con_03m_m67_a3_002</v>
      </c>
      <c r="C357" s="9" t="s">
        <v>401</v>
      </c>
      <c r="D357" s="12">
        <v>6.0</v>
      </c>
      <c r="E357" s="12">
        <v>2614.359</v>
      </c>
      <c r="F357" s="12">
        <v>0.249941</v>
      </c>
      <c r="G357" s="14">
        <f>IFERROR(__xludf.DUMMYFUNCTION("FILTER(WholeNMJData!E:E,WholeNMJData!$B:$B=$B357)"),345.0935)</f>
        <v>345.0935</v>
      </c>
      <c r="H357" s="14">
        <f t="shared" si="2"/>
        <v>7.575799023</v>
      </c>
      <c r="I357" s="14">
        <f>IFERROR(__xludf.DUMMYFUNCTION("FILTER(WholeNMJData!D:D,WholeNMJData!$B:$B=$B357)"),46.02667)</f>
        <v>46.02667</v>
      </c>
    </row>
    <row r="358">
      <c r="A358" s="3"/>
      <c r="B358" s="3" t="str">
        <f t="shared" si="1"/>
        <v>con_03m_m67_a3_002</v>
      </c>
      <c r="C358" s="9" t="s">
        <v>402</v>
      </c>
      <c r="D358" s="12">
        <v>3.0</v>
      </c>
      <c r="E358" s="12">
        <v>3155.277</v>
      </c>
      <c r="F358" s="12">
        <v>0.207704</v>
      </c>
      <c r="G358" s="14">
        <f>IFERROR(__xludf.DUMMYFUNCTION("FILTER(WholeNMJData!E:E,WholeNMJData!$B:$B=$B358)"),345.0935)</f>
        <v>345.0935</v>
      </c>
      <c r="H358" s="14">
        <f t="shared" si="2"/>
        <v>9.143252481</v>
      </c>
      <c r="I358" s="14">
        <f>IFERROR(__xludf.DUMMYFUNCTION("FILTER(WholeNMJData!D:D,WholeNMJData!$B:$B=$B358)"),46.02667)</f>
        <v>46.02667</v>
      </c>
    </row>
    <row r="359">
      <c r="A359" s="3"/>
      <c r="B359" s="3" t="str">
        <f t="shared" si="1"/>
        <v>con_03m_m67_a3_002</v>
      </c>
      <c r="C359" s="9" t="s">
        <v>403</v>
      </c>
      <c r="D359" s="12">
        <v>68.0</v>
      </c>
      <c r="E359" s="12">
        <v>4092.014</v>
      </c>
      <c r="F359" s="12">
        <v>1.16493</v>
      </c>
      <c r="G359" s="14">
        <f>IFERROR(__xludf.DUMMYFUNCTION("FILTER(WholeNMJData!E:E,WholeNMJData!$B:$B=$B359)"),345.0935)</f>
        <v>345.0935</v>
      </c>
      <c r="H359" s="14">
        <f t="shared" si="2"/>
        <v>11.85769654</v>
      </c>
      <c r="I359" s="14">
        <f>IFERROR(__xludf.DUMMYFUNCTION("FILTER(WholeNMJData!D:D,WholeNMJData!$B:$B=$B359)"),46.02667)</f>
        <v>46.02667</v>
      </c>
    </row>
    <row r="360">
      <c r="A360" s="3"/>
      <c r="B360" s="3" t="str">
        <f t="shared" si="1"/>
        <v>con_03m_m67_a3_002</v>
      </c>
      <c r="C360" s="9" t="s">
        <v>404</v>
      </c>
      <c r="D360" s="12">
        <v>7.0</v>
      </c>
      <c r="E360" s="12">
        <v>3298.887</v>
      </c>
      <c r="F360" s="12">
        <v>0.379537</v>
      </c>
      <c r="G360" s="14">
        <f>IFERROR(__xludf.DUMMYFUNCTION("FILTER(WholeNMJData!E:E,WholeNMJData!$B:$B=$B360)"),345.0935)</f>
        <v>345.0935</v>
      </c>
      <c r="H360" s="14">
        <f t="shared" si="2"/>
        <v>9.559400568</v>
      </c>
      <c r="I360" s="14">
        <f>IFERROR(__xludf.DUMMYFUNCTION("FILTER(WholeNMJData!D:D,WholeNMJData!$B:$B=$B360)"),46.02667)</f>
        <v>46.02667</v>
      </c>
    </row>
    <row r="361">
      <c r="A361" s="3"/>
      <c r="B361" s="3" t="str">
        <f t="shared" si="1"/>
        <v>con_03m_m67_a3_002</v>
      </c>
      <c r="C361" s="9" t="s">
        <v>405</v>
      </c>
      <c r="D361" s="12">
        <v>101.0</v>
      </c>
      <c r="E361" s="12">
        <v>5560.227</v>
      </c>
      <c r="F361" s="12">
        <v>1.568089</v>
      </c>
      <c r="G361" s="14">
        <f>IFERROR(__xludf.DUMMYFUNCTION("FILTER(WholeNMJData!E:E,WholeNMJData!$B:$B=$B361)"),345.0935)</f>
        <v>345.0935</v>
      </c>
      <c r="H361" s="14">
        <f t="shared" si="2"/>
        <v>16.11223335</v>
      </c>
      <c r="I361" s="14">
        <f>IFERROR(__xludf.DUMMYFUNCTION("FILTER(WholeNMJData!D:D,WholeNMJData!$B:$B=$B361)"),46.02667)</f>
        <v>46.02667</v>
      </c>
    </row>
    <row r="362">
      <c r="A362" s="3"/>
      <c r="B362" s="3" t="str">
        <f t="shared" si="1"/>
        <v>con_03m_m67_a3_002</v>
      </c>
      <c r="C362" s="9" t="s">
        <v>406</v>
      </c>
      <c r="D362" s="12">
        <v>71.0</v>
      </c>
      <c r="E362" s="12">
        <v>3750.198</v>
      </c>
      <c r="F362" s="12">
        <v>1.042771</v>
      </c>
      <c r="G362" s="14">
        <f>IFERROR(__xludf.DUMMYFUNCTION("FILTER(WholeNMJData!E:E,WholeNMJData!$B:$B=$B362)"),345.0935)</f>
        <v>345.0935</v>
      </c>
      <c r="H362" s="14">
        <f t="shared" si="2"/>
        <v>10.86719396</v>
      </c>
      <c r="I362" s="14">
        <f>IFERROR(__xludf.DUMMYFUNCTION("FILTER(WholeNMJData!D:D,WholeNMJData!$B:$B=$B362)"),46.02667)</f>
        <v>46.02667</v>
      </c>
    </row>
    <row r="363">
      <c r="A363" s="3"/>
      <c r="B363" s="3" t="str">
        <f t="shared" si="1"/>
        <v>con_03m_m67_a3_002</v>
      </c>
      <c r="C363" s="9" t="s">
        <v>407</v>
      </c>
      <c r="D363" s="12">
        <v>3.0</v>
      </c>
      <c r="E363" s="12">
        <v>2599.821</v>
      </c>
      <c r="F363" s="12">
        <v>0.193637</v>
      </c>
      <c r="G363" s="14">
        <f>IFERROR(__xludf.DUMMYFUNCTION("FILTER(WholeNMJData!E:E,WholeNMJData!$B:$B=$B363)"),345.0935)</f>
        <v>345.0935</v>
      </c>
      <c r="H363" s="14">
        <f t="shared" si="2"/>
        <v>7.533671309</v>
      </c>
      <c r="I363" s="14">
        <f>IFERROR(__xludf.DUMMYFUNCTION("FILTER(WholeNMJData!D:D,WholeNMJData!$B:$B=$B363)"),46.02667)</f>
        <v>46.02667</v>
      </c>
    </row>
    <row r="364">
      <c r="A364" s="3"/>
      <c r="B364" s="3" t="str">
        <f t="shared" si="1"/>
        <v>con_03m_m67_a3_002</v>
      </c>
      <c r="C364" s="9" t="s">
        <v>408</v>
      </c>
      <c r="D364" s="12">
        <v>73.0</v>
      </c>
      <c r="E364" s="12">
        <v>6080.985</v>
      </c>
      <c r="F364" s="12">
        <v>1.660887</v>
      </c>
      <c r="G364" s="14">
        <f>IFERROR(__xludf.DUMMYFUNCTION("FILTER(WholeNMJData!E:E,WholeNMJData!$B:$B=$B364)"),345.0935)</f>
        <v>345.0935</v>
      </c>
      <c r="H364" s="14">
        <f t="shared" si="2"/>
        <v>17.62126786</v>
      </c>
      <c r="I364" s="14">
        <f>IFERROR(__xludf.DUMMYFUNCTION("FILTER(WholeNMJData!D:D,WholeNMJData!$B:$B=$B364)"),46.02667)</f>
        <v>46.02667</v>
      </c>
    </row>
    <row r="365">
      <c r="A365" s="3"/>
      <c r="B365" s="3" t="str">
        <f t="shared" si="1"/>
        <v>con_03m_m67_a3_002</v>
      </c>
      <c r="C365" s="9" t="s">
        <v>409</v>
      </c>
      <c r="D365" s="12">
        <v>5.0</v>
      </c>
      <c r="E365" s="12">
        <v>4607.158</v>
      </c>
      <c r="F365" s="12">
        <v>0.440672</v>
      </c>
      <c r="G365" s="14">
        <f>IFERROR(__xludf.DUMMYFUNCTION("FILTER(WholeNMJData!E:E,WholeNMJData!$B:$B=$B365)"),345.0935)</f>
        <v>345.0935</v>
      </c>
      <c r="H365" s="14">
        <f t="shared" si="2"/>
        <v>13.35046299</v>
      </c>
      <c r="I365" s="14">
        <f>IFERROR(__xludf.DUMMYFUNCTION("FILTER(WholeNMJData!D:D,WholeNMJData!$B:$B=$B365)"),46.02667)</f>
        <v>46.02667</v>
      </c>
    </row>
    <row r="366">
      <c r="A366" s="3"/>
      <c r="B366" s="3" t="str">
        <f t="shared" si="1"/>
        <v>con_03m_m67_a3_002</v>
      </c>
      <c r="C366" s="9" t="s">
        <v>410</v>
      </c>
      <c r="D366" s="12">
        <v>9.0</v>
      </c>
      <c r="E366" s="12">
        <v>3293.938</v>
      </c>
      <c r="F366" s="12">
        <v>0.508278</v>
      </c>
      <c r="G366" s="14">
        <f>IFERROR(__xludf.DUMMYFUNCTION("FILTER(WholeNMJData!E:E,WholeNMJData!$B:$B=$B366)"),345.0935)</f>
        <v>345.0935</v>
      </c>
      <c r="H366" s="14">
        <f t="shared" si="2"/>
        <v>9.545059527</v>
      </c>
      <c r="I366" s="14">
        <f>IFERROR(__xludf.DUMMYFUNCTION("FILTER(WholeNMJData!D:D,WholeNMJData!$B:$B=$B366)"),46.02667)</f>
        <v>46.02667</v>
      </c>
    </row>
    <row r="367">
      <c r="A367" s="3"/>
      <c r="B367" s="3" t="str">
        <f t="shared" si="1"/>
        <v>con_03m_m67_a3_002</v>
      </c>
      <c r="C367" s="9" t="s">
        <v>411</v>
      </c>
      <c r="D367" s="12">
        <v>209.0</v>
      </c>
      <c r="E367" s="12">
        <v>10796.9</v>
      </c>
      <c r="F367" s="12">
        <v>0.694466</v>
      </c>
      <c r="G367" s="14">
        <f>IFERROR(__xludf.DUMMYFUNCTION("FILTER(WholeNMJData!E:E,WholeNMJData!$B:$B=$B367)"),345.0935)</f>
        <v>345.0935</v>
      </c>
      <c r="H367" s="14">
        <f t="shared" si="2"/>
        <v>31.28688312</v>
      </c>
      <c r="I367" s="14">
        <f>IFERROR(__xludf.DUMMYFUNCTION("FILTER(WholeNMJData!D:D,WholeNMJData!$B:$B=$B367)"),46.02667)</f>
        <v>46.02667</v>
      </c>
    </row>
    <row r="368">
      <c r="A368" s="3"/>
      <c r="B368" s="3" t="str">
        <f t="shared" si="1"/>
        <v>con_03m_m67_a3_002</v>
      </c>
      <c r="C368" s="9" t="s">
        <v>412</v>
      </c>
      <c r="D368" s="12">
        <v>5.0</v>
      </c>
      <c r="E368" s="12">
        <v>3123.498</v>
      </c>
      <c r="F368" s="12">
        <v>0.519215</v>
      </c>
      <c r="G368" s="14">
        <f>IFERROR(__xludf.DUMMYFUNCTION("FILTER(WholeNMJData!E:E,WholeNMJData!$B:$B=$B368)"),345.0935)</f>
        <v>345.0935</v>
      </c>
      <c r="H368" s="14">
        <f t="shared" si="2"/>
        <v>9.051164395</v>
      </c>
      <c r="I368" s="14">
        <f>IFERROR(__xludf.DUMMYFUNCTION("FILTER(WholeNMJData!D:D,WholeNMJData!$B:$B=$B368)"),46.02667)</f>
        <v>46.02667</v>
      </c>
    </row>
    <row r="369">
      <c r="A369" s="3"/>
      <c r="B369" s="3" t="str">
        <f t="shared" si="1"/>
        <v>con_03m_m67_a3_002</v>
      </c>
      <c r="C369" s="9" t="s">
        <v>413</v>
      </c>
      <c r="D369" s="12">
        <v>9.0</v>
      </c>
      <c r="E369" s="12">
        <v>3163.114</v>
      </c>
      <c r="F369" s="12">
        <v>0.418608</v>
      </c>
      <c r="G369" s="14">
        <f>IFERROR(__xludf.DUMMYFUNCTION("FILTER(WholeNMJData!E:E,WholeNMJData!$B:$B=$B369)"),345.0935)</f>
        <v>345.0935</v>
      </c>
      <c r="H369" s="14">
        <f t="shared" si="2"/>
        <v>9.165962268</v>
      </c>
      <c r="I369" s="14">
        <f>IFERROR(__xludf.DUMMYFUNCTION("FILTER(WholeNMJData!D:D,WholeNMJData!$B:$B=$B369)"),46.02667)</f>
        <v>46.02667</v>
      </c>
    </row>
    <row r="370">
      <c r="A370" s="3"/>
      <c r="B370" s="3" t="str">
        <f t="shared" si="1"/>
        <v>con_03m_m67_a3_002</v>
      </c>
      <c r="C370" s="9" t="s">
        <v>414</v>
      </c>
      <c r="D370" s="12">
        <v>8.0</v>
      </c>
      <c r="E370" s="12">
        <v>2892.763</v>
      </c>
      <c r="F370" s="12">
        <v>0.38493</v>
      </c>
      <c r="G370" s="14">
        <f>IFERROR(__xludf.DUMMYFUNCTION("FILTER(WholeNMJData!E:E,WholeNMJData!$B:$B=$B370)"),345.0935)</f>
        <v>345.0935</v>
      </c>
      <c r="H370" s="14">
        <f t="shared" si="2"/>
        <v>8.382548498</v>
      </c>
      <c r="I370" s="14">
        <f>IFERROR(__xludf.DUMMYFUNCTION("FILTER(WholeNMJData!D:D,WholeNMJData!$B:$B=$B370)"),46.02667)</f>
        <v>46.02667</v>
      </c>
    </row>
    <row r="371">
      <c r="A371" s="3"/>
      <c r="B371" s="3" t="str">
        <f t="shared" si="1"/>
        <v>con_03m_m67_a3_002</v>
      </c>
      <c r="C371" s="9" t="s">
        <v>415</v>
      </c>
      <c r="D371" s="12">
        <v>3.0</v>
      </c>
      <c r="E371" s="12">
        <v>2821.812</v>
      </c>
      <c r="F371" s="12">
        <v>0.258988</v>
      </c>
      <c r="G371" s="14">
        <f>IFERROR(__xludf.DUMMYFUNCTION("FILTER(WholeNMJData!E:E,WholeNMJData!$B:$B=$B371)"),345.0935)</f>
        <v>345.0935</v>
      </c>
      <c r="H371" s="14">
        <f t="shared" si="2"/>
        <v>8.176949146</v>
      </c>
      <c r="I371" s="14">
        <f>IFERROR(__xludf.DUMMYFUNCTION("FILTER(WholeNMJData!D:D,WholeNMJData!$B:$B=$B371)"),46.02667)</f>
        <v>46.02667</v>
      </c>
    </row>
    <row r="372">
      <c r="A372" s="3"/>
      <c r="B372" s="3" t="str">
        <f t="shared" si="1"/>
        <v>con_03m_m67_a3_002</v>
      </c>
      <c r="C372" s="9" t="s">
        <v>416</v>
      </c>
      <c r="D372" s="12">
        <v>6.0</v>
      </c>
      <c r="E372" s="12">
        <v>2753.911</v>
      </c>
      <c r="F372" s="12">
        <v>0.649135</v>
      </c>
      <c r="G372" s="14">
        <f>IFERROR(__xludf.DUMMYFUNCTION("FILTER(WholeNMJData!E:E,WholeNMJData!$B:$B=$B372)"),345.0935)</f>
        <v>345.0935</v>
      </c>
      <c r="H372" s="14">
        <f t="shared" si="2"/>
        <v>7.980187978</v>
      </c>
      <c r="I372" s="14">
        <f>IFERROR(__xludf.DUMMYFUNCTION("FILTER(WholeNMJData!D:D,WholeNMJData!$B:$B=$B372)"),46.02667)</f>
        <v>46.02667</v>
      </c>
    </row>
    <row r="373">
      <c r="A373" s="3"/>
      <c r="B373" s="3" t="str">
        <f t="shared" si="1"/>
        <v>con_03m_m67_a3_002</v>
      </c>
      <c r="C373" s="9" t="s">
        <v>417</v>
      </c>
      <c r="D373" s="12">
        <v>5.0</v>
      </c>
      <c r="E373" s="12">
        <v>2854.274</v>
      </c>
      <c r="F373" s="12">
        <v>0.314101</v>
      </c>
      <c r="G373" s="14">
        <f>IFERROR(__xludf.DUMMYFUNCTION("FILTER(WholeNMJData!E:E,WholeNMJData!$B:$B=$B373)"),345.0935)</f>
        <v>345.0935</v>
      </c>
      <c r="H373" s="14">
        <f t="shared" si="2"/>
        <v>8.271016406</v>
      </c>
      <c r="I373" s="14">
        <f>IFERROR(__xludf.DUMMYFUNCTION("FILTER(WholeNMJData!D:D,WholeNMJData!$B:$B=$B373)"),46.02667)</f>
        <v>46.02667</v>
      </c>
    </row>
    <row r="374">
      <c r="A374" s="3"/>
      <c r="B374" s="3" t="str">
        <f t="shared" si="1"/>
        <v>con_03m_m67_a3_002</v>
      </c>
      <c r="C374" s="9" t="s">
        <v>418</v>
      </c>
      <c r="D374" s="12">
        <v>28.0</v>
      </c>
      <c r="E374" s="12">
        <v>5755.274</v>
      </c>
      <c r="F374" s="12">
        <v>1.164488</v>
      </c>
      <c r="G374" s="14">
        <f>IFERROR(__xludf.DUMMYFUNCTION("FILTER(WholeNMJData!E:E,WholeNMJData!$B:$B=$B374)"),345.0935)</f>
        <v>345.0935</v>
      </c>
      <c r="H374" s="14">
        <f t="shared" si="2"/>
        <v>16.6774338</v>
      </c>
      <c r="I374" s="14">
        <f>IFERROR(__xludf.DUMMYFUNCTION("FILTER(WholeNMJData!D:D,WholeNMJData!$B:$B=$B374)"),46.02667)</f>
        <v>46.02667</v>
      </c>
    </row>
    <row r="375">
      <c r="A375" s="3"/>
      <c r="B375" s="3" t="str">
        <f t="shared" si="1"/>
        <v>con_03m_m67_a3_002</v>
      </c>
      <c r="C375" s="9" t="s">
        <v>419</v>
      </c>
      <c r="D375" s="12">
        <v>4.0</v>
      </c>
      <c r="E375" s="12">
        <v>2849.897</v>
      </c>
      <c r="F375" s="12">
        <v>0.452514</v>
      </c>
      <c r="G375" s="14">
        <f>IFERROR(__xludf.DUMMYFUNCTION("FILTER(WholeNMJData!E:E,WholeNMJData!$B:$B=$B375)"),345.0935)</f>
        <v>345.0935</v>
      </c>
      <c r="H375" s="14">
        <f t="shared" si="2"/>
        <v>8.258332887</v>
      </c>
      <c r="I375" s="14">
        <f>IFERROR(__xludf.DUMMYFUNCTION("FILTER(WholeNMJData!D:D,WholeNMJData!$B:$B=$B375)"),46.02667)</f>
        <v>46.02667</v>
      </c>
    </row>
    <row r="376">
      <c r="A376" s="3"/>
      <c r="B376" s="3" t="str">
        <f t="shared" si="1"/>
        <v>con_03m_m67_a3_002</v>
      </c>
      <c r="C376" s="9" t="s">
        <v>420</v>
      </c>
      <c r="D376" s="12">
        <v>5.0</v>
      </c>
      <c r="E376" s="12">
        <v>3171.016</v>
      </c>
      <c r="F376" s="12">
        <v>0.641027</v>
      </c>
      <c r="G376" s="14">
        <f>IFERROR(__xludf.DUMMYFUNCTION("FILTER(WholeNMJData!E:E,WholeNMJData!$B:$B=$B376)"),345.0935)</f>
        <v>345.0935</v>
      </c>
      <c r="H376" s="14">
        <f t="shared" si="2"/>
        <v>9.18886041</v>
      </c>
      <c r="I376" s="14">
        <f>IFERROR(__xludf.DUMMYFUNCTION("FILTER(WholeNMJData!D:D,WholeNMJData!$B:$B=$B376)"),46.02667)</f>
        <v>46.02667</v>
      </c>
    </row>
    <row r="377">
      <c r="A377" s="3"/>
      <c r="B377" s="3" t="str">
        <f t="shared" si="1"/>
        <v>con_03m_m67_a3_002</v>
      </c>
      <c r="C377" s="9" t="s">
        <v>421</v>
      </c>
      <c r="D377" s="12">
        <v>6.0</v>
      </c>
      <c r="E377" s="12">
        <v>2659.216</v>
      </c>
      <c r="F377" s="12">
        <v>0.420888</v>
      </c>
      <c r="G377" s="14">
        <f>IFERROR(__xludf.DUMMYFUNCTION("FILTER(WholeNMJData!E:E,WholeNMJData!$B:$B=$B377)"),345.0935)</f>
        <v>345.0935</v>
      </c>
      <c r="H377" s="14">
        <f t="shared" si="2"/>
        <v>7.705784085</v>
      </c>
      <c r="I377" s="14">
        <f>IFERROR(__xludf.DUMMYFUNCTION("FILTER(WholeNMJData!D:D,WholeNMJData!$B:$B=$B377)"),46.02667)</f>
        <v>46.02667</v>
      </c>
    </row>
    <row r="378">
      <c r="A378" s="3"/>
      <c r="B378" s="3" t="str">
        <f t="shared" si="1"/>
        <v>con_03m_m67_a3_002</v>
      </c>
      <c r="C378" s="9" t="s">
        <v>422</v>
      </c>
      <c r="D378" s="12">
        <v>16.0</v>
      </c>
      <c r="E378" s="12">
        <v>3379.645</v>
      </c>
      <c r="F378" s="12">
        <v>0.660261</v>
      </c>
      <c r="G378" s="14">
        <f>IFERROR(__xludf.DUMMYFUNCTION("FILTER(WholeNMJData!E:E,WholeNMJData!$B:$B=$B378)"),345.0935)</f>
        <v>345.0935</v>
      </c>
      <c r="H378" s="14">
        <f t="shared" si="2"/>
        <v>9.793418305</v>
      </c>
      <c r="I378" s="14">
        <f>IFERROR(__xludf.DUMMYFUNCTION("FILTER(WholeNMJData!D:D,WholeNMJData!$B:$B=$B378)"),46.02667)</f>
        <v>46.02667</v>
      </c>
    </row>
    <row r="379">
      <c r="A379" s="3"/>
      <c r="B379" s="3" t="str">
        <f t="shared" si="1"/>
        <v>con_03m_m67_a3_002</v>
      </c>
      <c r="C379" s="9" t="s">
        <v>423</v>
      </c>
      <c r="D379" s="12">
        <v>8.0</v>
      </c>
      <c r="E379" s="12">
        <v>5021.964</v>
      </c>
      <c r="F379" s="12">
        <v>0.847406</v>
      </c>
      <c r="G379" s="14">
        <f>IFERROR(__xludf.DUMMYFUNCTION("FILTER(WholeNMJData!E:E,WholeNMJData!$B:$B=$B379)"),345.0935)</f>
        <v>345.0935</v>
      </c>
      <c r="H379" s="14">
        <f t="shared" si="2"/>
        <v>14.55247346</v>
      </c>
      <c r="I379" s="14">
        <f>IFERROR(__xludf.DUMMYFUNCTION("FILTER(WholeNMJData!D:D,WholeNMJData!$B:$B=$B379)"),46.02667)</f>
        <v>46.02667</v>
      </c>
    </row>
    <row r="380">
      <c r="A380" s="3"/>
      <c r="B380" s="3" t="str">
        <f t="shared" si="1"/>
        <v>con_03m_m67_a3_002</v>
      </c>
      <c r="C380" s="9" t="s">
        <v>424</v>
      </c>
      <c r="D380" s="12">
        <v>7.0</v>
      </c>
      <c r="E380" s="12">
        <v>3019.801</v>
      </c>
      <c r="F380" s="12">
        <v>0.523628</v>
      </c>
      <c r="G380" s="14">
        <f>IFERROR(__xludf.DUMMYFUNCTION("FILTER(WholeNMJData!E:E,WholeNMJData!$B:$B=$B380)"),345.0935)</f>
        <v>345.0935</v>
      </c>
      <c r="H380" s="14">
        <f t="shared" si="2"/>
        <v>8.750674817</v>
      </c>
      <c r="I380" s="14">
        <f>IFERROR(__xludf.DUMMYFUNCTION("FILTER(WholeNMJData!D:D,WholeNMJData!$B:$B=$B380)"),46.02667)</f>
        <v>46.02667</v>
      </c>
    </row>
    <row r="381">
      <c r="A381" s="3"/>
      <c r="B381" s="3" t="str">
        <f t="shared" si="1"/>
        <v>con_03m_m67_a3_002</v>
      </c>
      <c r="C381" s="9" t="s">
        <v>425</v>
      </c>
      <c r="D381" s="12">
        <v>3.0</v>
      </c>
      <c r="E381" s="12">
        <v>3961.101</v>
      </c>
      <c r="F381" s="12">
        <v>0.372236</v>
      </c>
      <c r="G381" s="14">
        <f>IFERROR(__xludf.DUMMYFUNCTION("FILTER(WholeNMJData!E:E,WholeNMJData!$B:$B=$B381)"),345.0935)</f>
        <v>345.0935</v>
      </c>
      <c r="H381" s="14">
        <f t="shared" si="2"/>
        <v>11.47834138</v>
      </c>
      <c r="I381" s="14">
        <f>IFERROR(__xludf.DUMMYFUNCTION("FILTER(WholeNMJData!D:D,WholeNMJData!$B:$B=$B381)"),46.02667)</f>
        <v>46.02667</v>
      </c>
    </row>
    <row r="382">
      <c r="A382" s="3"/>
      <c r="B382" s="3" t="str">
        <f t="shared" si="1"/>
        <v>con_03m_m67_a3_002</v>
      </c>
      <c r="C382" s="9" t="s">
        <v>426</v>
      </c>
      <c r="D382" s="12">
        <v>3.0</v>
      </c>
      <c r="E382" s="12">
        <v>3272.412</v>
      </c>
      <c r="F382" s="12">
        <v>0.287666</v>
      </c>
      <c r="G382" s="14">
        <f>IFERROR(__xludf.DUMMYFUNCTION("FILTER(WholeNMJData!E:E,WholeNMJData!$B:$B=$B382)"),345.0935)</f>
        <v>345.0935</v>
      </c>
      <c r="H382" s="14">
        <f t="shared" si="2"/>
        <v>9.48268223</v>
      </c>
      <c r="I382" s="14">
        <f>IFERROR(__xludf.DUMMYFUNCTION("FILTER(WholeNMJData!D:D,WholeNMJData!$B:$B=$B382)"),46.02667)</f>
        <v>46.02667</v>
      </c>
    </row>
    <row r="383">
      <c r="A383" s="3"/>
      <c r="B383" s="3" t="str">
        <f t="shared" si="1"/>
        <v>con_03m_m67_a3_002</v>
      </c>
      <c r="C383" s="9" t="s">
        <v>427</v>
      </c>
      <c r="D383" s="12">
        <v>3.0</v>
      </c>
      <c r="E383" s="12">
        <v>3631.879</v>
      </c>
      <c r="F383" s="12">
        <v>0.619161</v>
      </c>
      <c r="G383" s="14">
        <f>IFERROR(__xludf.DUMMYFUNCTION("FILTER(WholeNMJData!E:E,WholeNMJData!$B:$B=$B383)"),345.0935)</f>
        <v>345.0935</v>
      </c>
      <c r="H383" s="14">
        <f t="shared" si="2"/>
        <v>10.52433326</v>
      </c>
      <c r="I383" s="14">
        <f>IFERROR(__xludf.DUMMYFUNCTION("FILTER(WholeNMJData!D:D,WholeNMJData!$B:$B=$B383)"),46.02667)</f>
        <v>46.02667</v>
      </c>
    </row>
    <row r="384">
      <c r="A384" s="3"/>
      <c r="B384" s="3" t="str">
        <f t="shared" si="1"/>
        <v>con_03m_m67_a3_002</v>
      </c>
      <c r="C384" s="9" t="s">
        <v>428</v>
      </c>
      <c r="D384" s="12">
        <v>8.0</v>
      </c>
      <c r="E384" s="12">
        <v>3045.747</v>
      </c>
      <c r="F384" s="12">
        <v>0.343353</v>
      </c>
      <c r="G384" s="14">
        <f>IFERROR(__xludf.DUMMYFUNCTION("FILTER(WholeNMJData!E:E,WholeNMJData!$B:$B=$B384)"),345.0935)</f>
        <v>345.0935</v>
      </c>
      <c r="H384" s="14">
        <f t="shared" si="2"/>
        <v>8.825860238</v>
      </c>
      <c r="I384" s="14">
        <f>IFERROR(__xludf.DUMMYFUNCTION("FILTER(WholeNMJData!D:D,WholeNMJData!$B:$B=$B384)"),46.02667)</f>
        <v>46.02667</v>
      </c>
    </row>
    <row r="385">
      <c r="A385" s="3"/>
      <c r="B385" s="3" t="str">
        <f t="shared" si="1"/>
        <v>con_03m_m67_a3_002</v>
      </c>
      <c r="C385" s="9" t="s">
        <v>429</v>
      </c>
      <c r="D385" s="12">
        <v>31.0</v>
      </c>
      <c r="E385" s="12">
        <v>3569.119</v>
      </c>
      <c r="F385" s="12">
        <v>0.83472</v>
      </c>
      <c r="G385" s="14">
        <f>IFERROR(__xludf.DUMMYFUNCTION("FILTER(WholeNMJData!E:E,WholeNMJData!$B:$B=$B385)"),345.0935)</f>
        <v>345.0935</v>
      </c>
      <c r="H385" s="14">
        <f t="shared" si="2"/>
        <v>10.3424695</v>
      </c>
      <c r="I385" s="14">
        <f>IFERROR(__xludf.DUMMYFUNCTION("FILTER(WholeNMJData!D:D,WholeNMJData!$B:$B=$B385)"),46.02667)</f>
        <v>46.02667</v>
      </c>
    </row>
    <row r="386">
      <c r="A386" s="3"/>
      <c r="B386" s="3" t="str">
        <f t="shared" si="1"/>
        <v>con_03m_m67_a3_002</v>
      </c>
      <c r="C386" s="9" t="s">
        <v>430</v>
      </c>
      <c r="D386" s="12">
        <v>6.0</v>
      </c>
      <c r="E386" s="12">
        <v>2687.241</v>
      </c>
      <c r="F386" s="12">
        <v>0.186519</v>
      </c>
      <c r="G386" s="14">
        <f>IFERROR(__xludf.DUMMYFUNCTION("FILTER(WholeNMJData!E:E,WholeNMJData!$B:$B=$B386)"),345.0935)</f>
        <v>345.0935</v>
      </c>
      <c r="H386" s="14">
        <f t="shared" si="2"/>
        <v>7.78699396</v>
      </c>
      <c r="I386" s="14">
        <f>IFERROR(__xludf.DUMMYFUNCTION("FILTER(WholeNMJData!D:D,WholeNMJData!$B:$B=$B386)"),46.02667)</f>
        <v>46.02667</v>
      </c>
    </row>
    <row r="387">
      <c r="A387" s="3"/>
      <c r="B387" s="3" t="str">
        <f t="shared" si="1"/>
        <v>con_03m_m67_a3_003</v>
      </c>
      <c r="C387" s="9" t="s">
        <v>431</v>
      </c>
      <c r="D387" s="12">
        <v>3.0</v>
      </c>
      <c r="E387" s="12">
        <v>1996.606</v>
      </c>
      <c r="F387" s="12">
        <v>0.273414</v>
      </c>
      <c r="G387" s="14">
        <f>IFERROR(__xludf.DUMMYFUNCTION("FILTER(WholeNMJData!E:E,WholeNMJData!$B:$B=$B387)"),309.8278)</f>
        <v>309.8278</v>
      </c>
      <c r="H387" s="14">
        <f t="shared" si="2"/>
        <v>6.44424419</v>
      </c>
      <c r="I387" s="14">
        <f>IFERROR(__xludf.DUMMYFUNCTION("FILTER(WholeNMJData!D:D,WholeNMJData!$B:$B=$B387)"),50.79111)</f>
        <v>50.79111</v>
      </c>
    </row>
    <row r="388">
      <c r="A388" s="3"/>
      <c r="B388" s="3" t="str">
        <f t="shared" si="1"/>
        <v>con_03m_m67_a3_003</v>
      </c>
      <c r="C388" s="9" t="s">
        <v>432</v>
      </c>
      <c r="D388" s="12">
        <v>3.0</v>
      </c>
      <c r="E388" s="12">
        <v>2680.796</v>
      </c>
      <c r="F388" s="12">
        <v>0.38705</v>
      </c>
      <c r="G388" s="14">
        <f>IFERROR(__xludf.DUMMYFUNCTION("FILTER(WholeNMJData!E:E,WholeNMJData!$B:$B=$B388)"),309.8278)</f>
        <v>309.8278</v>
      </c>
      <c r="H388" s="14">
        <f t="shared" si="2"/>
        <v>8.652535376</v>
      </c>
      <c r="I388" s="14">
        <f>IFERROR(__xludf.DUMMYFUNCTION("FILTER(WholeNMJData!D:D,WholeNMJData!$B:$B=$B388)"),50.79111)</f>
        <v>50.79111</v>
      </c>
    </row>
    <row r="389">
      <c r="A389" s="3"/>
      <c r="B389" s="3" t="str">
        <f t="shared" si="1"/>
        <v>con_03m_m67_a3_003</v>
      </c>
      <c r="C389" s="9" t="s">
        <v>433</v>
      </c>
      <c r="D389" s="12">
        <v>13.0</v>
      </c>
      <c r="E389" s="12">
        <v>4924.6</v>
      </c>
      <c r="F389" s="12">
        <v>0.589166</v>
      </c>
      <c r="G389" s="14">
        <f>IFERROR(__xludf.DUMMYFUNCTION("FILTER(WholeNMJData!E:E,WholeNMJData!$B:$B=$B389)"),309.8278)</f>
        <v>309.8278</v>
      </c>
      <c r="H389" s="14">
        <f t="shared" si="2"/>
        <v>15.89463567</v>
      </c>
      <c r="I389" s="14">
        <f>IFERROR(__xludf.DUMMYFUNCTION("FILTER(WholeNMJData!D:D,WholeNMJData!$B:$B=$B389)"),50.79111)</f>
        <v>50.79111</v>
      </c>
    </row>
    <row r="390">
      <c r="A390" s="3"/>
      <c r="B390" s="3" t="str">
        <f t="shared" si="1"/>
        <v>con_03m_m67_a3_003</v>
      </c>
      <c r="C390" s="9" t="s">
        <v>434</v>
      </c>
      <c r="D390" s="12">
        <v>4.0</v>
      </c>
      <c r="E390" s="12">
        <v>2537.335</v>
      </c>
      <c r="F390" s="12">
        <v>0.630144</v>
      </c>
      <c r="G390" s="14">
        <f>IFERROR(__xludf.DUMMYFUNCTION("FILTER(WholeNMJData!E:E,WholeNMJData!$B:$B=$B390)"),309.8278)</f>
        <v>309.8278</v>
      </c>
      <c r="H390" s="14">
        <f t="shared" si="2"/>
        <v>8.189500748</v>
      </c>
      <c r="I390" s="14">
        <f>IFERROR(__xludf.DUMMYFUNCTION("FILTER(WholeNMJData!D:D,WholeNMJData!$B:$B=$B390)"),50.79111)</f>
        <v>50.79111</v>
      </c>
    </row>
    <row r="391">
      <c r="A391" s="3"/>
      <c r="B391" s="3" t="str">
        <f t="shared" si="1"/>
        <v>con_03m_m67_a3_003</v>
      </c>
      <c r="C391" s="9" t="s">
        <v>435</v>
      </c>
      <c r="D391" s="12">
        <v>4.0</v>
      </c>
      <c r="E391" s="12">
        <v>3058.514</v>
      </c>
      <c r="F391" s="12">
        <v>0.630161</v>
      </c>
      <c r="G391" s="14">
        <f>IFERROR(__xludf.DUMMYFUNCTION("FILTER(WholeNMJData!E:E,WholeNMJData!$B:$B=$B391)"),309.8278)</f>
        <v>309.8278</v>
      </c>
      <c r="H391" s="14">
        <f t="shared" si="2"/>
        <v>9.87165774</v>
      </c>
      <c r="I391" s="14">
        <f>IFERROR(__xludf.DUMMYFUNCTION("FILTER(WholeNMJData!D:D,WholeNMJData!$B:$B=$B391)"),50.79111)</f>
        <v>50.79111</v>
      </c>
    </row>
    <row r="392">
      <c r="A392" s="3"/>
      <c r="B392" s="3" t="str">
        <f t="shared" si="1"/>
        <v>con_03m_m67_a3_003</v>
      </c>
      <c r="C392" s="9" t="s">
        <v>436</v>
      </c>
      <c r="D392" s="12">
        <v>5.0</v>
      </c>
      <c r="E392" s="12">
        <v>2223.119</v>
      </c>
      <c r="F392" s="12">
        <v>0.162529</v>
      </c>
      <c r="G392" s="14">
        <f>IFERROR(__xludf.DUMMYFUNCTION("FILTER(WholeNMJData!E:E,WholeNMJData!$B:$B=$B392)"),309.8278)</f>
        <v>309.8278</v>
      </c>
      <c r="H392" s="14">
        <f t="shared" si="2"/>
        <v>7.175337397</v>
      </c>
      <c r="I392" s="14">
        <f>IFERROR(__xludf.DUMMYFUNCTION("FILTER(WholeNMJData!D:D,WholeNMJData!$B:$B=$B392)"),50.79111)</f>
        <v>50.79111</v>
      </c>
    </row>
    <row r="393">
      <c r="A393" s="3"/>
      <c r="B393" s="3" t="str">
        <f t="shared" si="1"/>
        <v>con_03m_m67_a3_003</v>
      </c>
      <c r="C393" s="9" t="s">
        <v>437</v>
      </c>
      <c r="D393" s="12">
        <v>6.0</v>
      </c>
      <c r="E393" s="12">
        <v>3083.55</v>
      </c>
      <c r="F393" s="12">
        <v>0.386792</v>
      </c>
      <c r="G393" s="14">
        <f>IFERROR(__xludf.DUMMYFUNCTION("FILTER(WholeNMJData!E:E,WholeNMJData!$B:$B=$B393)"),309.8278)</f>
        <v>309.8278</v>
      </c>
      <c r="H393" s="14">
        <f t="shared" si="2"/>
        <v>9.952463917</v>
      </c>
      <c r="I393" s="14">
        <f>IFERROR(__xludf.DUMMYFUNCTION("FILTER(WholeNMJData!D:D,WholeNMJData!$B:$B=$B393)"),50.79111)</f>
        <v>50.79111</v>
      </c>
    </row>
    <row r="394">
      <c r="A394" s="3"/>
      <c r="B394" s="3" t="str">
        <f t="shared" si="1"/>
        <v>con_03m_m67_a3_003</v>
      </c>
      <c r="C394" s="9" t="s">
        <v>438</v>
      </c>
      <c r="D394" s="12">
        <v>8.0</v>
      </c>
      <c r="E394" s="12">
        <v>2901.855</v>
      </c>
      <c r="F394" s="12">
        <v>0.56716</v>
      </c>
      <c r="G394" s="14">
        <f>IFERROR(__xludf.DUMMYFUNCTION("FILTER(WholeNMJData!E:E,WholeNMJData!$B:$B=$B394)"),309.8278)</f>
        <v>309.8278</v>
      </c>
      <c r="H394" s="14">
        <f t="shared" si="2"/>
        <v>9.366025257</v>
      </c>
      <c r="I394" s="14">
        <f>IFERROR(__xludf.DUMMYFUNCTION("FILTER(WholeNMJData!D:D,WholeNMJData!$B:$B=$B394)"),50.79111)</f>
        <v>50.79111</v>
      </c>
    </row>
    <row r="395">
      <c r="A395" s="3"/>
      <c r="B395" s="3" t="str">
        <f t="shared" si="1"/>
        <v>con_03m_m67_a3_003</v>
      </c>
      <c r="C395" s="9" t="s">
        <v>439</v>
      </c>
      <c r="D395" s="12">
        <v>29.0</v>
      </c>
      <c r="E395" s="12">
        <v>4088.058</v>
      </c>
      <c r="F395" s="12">
        <v>1.081089</v>
      </c>
      <c r="G395" s="14">
        <f>IFERROR(__xludf.DUMMYFUNCTION("FILTER(WholeNMJData!E:E,WholeNMJData!$B:$B=$B395)"),309.8278)</f>
        <v>309.8278</v>
      </c>
      <c r="H395" s="14">
        <f t="shared" si="2"/>
        <v>13.19461327</v>
      </c>
      <c r="I395" s="14">
        <f>IFERROR(__xludf.DUMMYFUNCTION("FILTER(WholeNMJData!D:D,WholeNMJData!$B:$B=$B395)"),50.79111)</f>
        <v>50.79111</v>
      </c>
    </row>
    <row r="396">
      <c r="A396" s="3"/>
      <c r="B396" s="3" t="str">
        <f t="shared" si="1"/>
        <v>con_03m_m67_a3_003</v>
      </c>
      <c r="C396" s="9" t="s">
        <v>440</v>
      </c>
      <c r="D396" s="12">
        <v>13.0</v>
      </c>
      <c r="E396" s="12">
        <v>2965.321</v>
      </c>
      <c r="F396" s="12">
        <v>0.545061</v>
      </c>
      <c r="G396" s="14">
        <f>IFERROR(__xludf.DUMMYFUNCTION("FILTER(WholeNMJData!E:E,WholeNMJData!$B:$B=$B396)"),309.8278)</f>
        <v>309.8278</v>
      </c>
      <c r="H396" s="14">
        <f t="shared" si="2"/>
        <v>9.570868076</v>
      </c>
      <c r="I396" s="14">
        <f>IFERROR(__xludf.DUMMYFUNCTION("FILTER(WholeNMJData!D:D,WholeNMJData!$B:$B=$B396)"),50.79111)</f>
        <v>50.79111</v>
      </c>
    </row>
    <row r="397">
      <c r="A397" s="3"/>
      <c r="B397" s="3" t="str">
        <f t="shared" si="1"/>
        <v>con_03m_m67_a3_003</v>
      </c>
      <c r="C397" s="9" t="s">
        <v>441</v>
      </c>
      <c r="D397" s="12">
        <v>42.0</v>
      </c>
      <c r="E397" s="12">
        <v>3273.214</v>
      </c>
      <c r="F397" s="12">
        <v>0.793642</v>
      </c>
      <c r="G397" s="14">
        <f>IFERROR(__xludf.DUMMYFUNCTION("FILTER(WholeNMJData!E:E,WholeNMJData!$B:$B=$B397)"),309.8278)</f>
        <v>309.8278</v>
      </c>
      <c r="H397" s="14">
        <f t="shared" si="2"/>
        <v>10.56462332</v>
      </c>
      <c r="I397" s="14">
        <f>IFERROR(__xludf.DUMMYFUNCTION("FILTER(WholeNMJData!D:D,WholeNMJData!$B:$B=$B397)"),50.79111)</f>
        <v>50.79111</v>
      </c>
    </row>
    <row r="398">
      <c r="A398" s="3"/>
      <c r="B398" s="3" t="str">
        <f t="shared" si="1"/>
        <v>con_03m_m67_a3_003</v>
      </c>
      <c r="C398" s="9" t="s">
        <v>442</v>
      </c>
      <c r="D398" s="12">
        <v>39.0</v>
      </c>
      <c r="E398" s="12">
        <v>3663.119</v>
      </c>
      <c r="F398" s="12">
        <v>0.726064</v>
      </c>
      <c r="G398" s="14">
        <f>IFERROR(__xludf.DUMMYFUNCTION("FILTER(WholeNMJData!E:E,WholeNMJData!$B:$B=$B398)"),309.8278)</f>
        <v>309.8278</v>
      </c>
      <c r="H398" s="14">
        <f t="shared" si="2"/>
        <v>11.82308043</v>
      </c>
      <c r="I398" s="14">
        <f>IFERROR(__xludf.DUMMYFUNCTION("FILTER(WholeNMJData!D:D,WholeNMJData!$B:$B=$B398)"),50.79111)</f>
        <v>50.79111</v>
      </c>
    </row>
    <row r="399">
      <c r="A399" s="3"/>
      <c r="B399" s="3" t="str">
        <f t="shared" si="1"/>
        <v>con_03m_m67_a3_003</v>
      </c>
      <c r="C399" s="9" t="s">
        <v>443</v>
      </c>
      <c r="D399" s="12">
        <v>4.0</v>
      </c>
      <c r="E399" s="12">
        <v>2597.357</v>
      </c>
      <c r="F399" s="12">
        <v>0.602507</v>
      </c>
      <c r="G399" s="14">
        <f>IFERROR(__xludf.DUMMYFUNCTION("FILTER(WholeNMJData!E:E,WholeNMJData!$B:$B=$B399)"),309.8278)</f>
        <v>309.8278</v>
      </c>
      <c r="H399" s="14">
        <f t="shared" si="2"/>
        <v>8.383227716</v>
      </c>
      <c r="I399" s="14">
        <f>IFERROR(__xludf.DUMMYFUNCTION("FILTER(WholeNMJData!D:D,WholeNMJData!$B:$B=$B399)"),50.79111)</f>
        <v>50.79111</v>
      </c>
    </row>
    <row r="400">
      <c r="A400" s="3"/>
      <c r="B400" s="3" t="str">
        <f t="shared" si="1"/>
        <v>con_03m_m67_a3_003</v>
      </c>
      <c r="C400" s="9" t="s">
        <v>444</v>
      </c>
      <c r="D400" s="12">
        <v>48.0</v>
      </c>
      <c r="E400" s="12">
        <v>3845.838</v>
      </c>
      <c r="F400" s="12">
        <v>1.239961</v>
      </c>
      <c r="G400" s="14">
        <f>IFERROR(__xludf.DUMMYFUNCTION("FILTER(WholeNMJData!E:E,WholeNMJData!$B:$B=$B400)"),309.8278)</f>
        <v>309.8278</v>
      </c>
      <c r="H400" s="14">
        <f t="shared" si="2"/>
        <v>12.41282416</v>
      </c>
      <c r="I400" s="14">
        <f>IFERROR(__xludf.DUMMYFUNCTION("FILTER(WholeNMJData!D:D,WholeNMJData!$B:$B=$B400)"),50.79111)</f>
        <v>50.79111</v>
      </c>
    </row>
    <row r="401">
      <c r="A401" s="3"/>
      <c r="B401" s="3" t="str">
        <f t="shared" si="1"/>
        <v>con_03m_m67_a3_003</v>
      </c>
      <c r="C401" s="9" t="s">
        <v>445</v>
      </c>
      <c r="D401" s="12">
        <v>4.0</v>
      </c>
      <c r="E401" s="12">
        <v>2536.813</v>
      </c>
      <c r="F401" s="12">
        <v>0.586107</v>
      </c>
      <c r="G401" s="14">
        <f>IFERROR(__xludf.DUMMYFUNCTION("FILTER(WholeNMJData!E:E,WholeNMJData!$B:$B=$B401)"),309.8278)</f>
        <v>309.8278</v>
      </c>
      <c r="H401" s="14">
        <f t="shared" si="2"/>
        <v>8.187815942</v>
      </c>
      <c r="I401" s="14">
        <f>IFERROR(__xludf.DUMMYFUNCTION("FILTER(WholeNMJData!D:D,WholeNMJData!$B:$B=$B401)"),50.79111)</f>
        <v>50.79111</v>
      </c>
    </row>
    <row r="402">
      <c r="A402" s="3"/>
      <c r="B402" s="3" t="str">
        <f t="shared" si="1"/>
        <v>con_03m_m67_a3_003</v>
      </c>
      <c r="C402" s="9" t="s">
        <v>446</v>
      </c>
      <c r="D402" s="12">
        <v>11.0</v>
      </c>
      <c r="E402" s="12">
        <v>2704.438</v>
      </c>
      <c r="F402" s="12">
        <v>0.551932</v>
      </c>
      <c r="G402" s="14">
        <f>IFERROR(__xludf.DUMMYFUNCTION("FILTER(WholeNMJData!E:E,WholeNMJData!$B:$B=$B402)"),309.8278)</f>
        <v>309.8278</v>
      </c>
      <c r="H402" s="14">
        <f t="shared" si="2"/>
        <v>8.728842279</v>
      </c>
      <c r="I402" s="14">
        <f>IFERROR(__xludf.DUMMYFUNCTION("FILTER(WholeNMJData!D:D,WholeNMJData!$B:$B=$B402)"),50.79111)</f>
        <v>50.79111</v>
      </c>
    </row>
    <row r="403">
      <c r="A403" s="3"/>
      <c r="B403" s="3" t="str">
        <f t="shared" si="1"/>
        <v>con_03m_m67_a3_003</v>
      </c>
      <c r="C403" s="9" t="s">
        <v>447</v>
      </c>
      <c r="D403" s="12">
        <v>9.0</v>
      </c>
      <c r="E403" s="12">
        <v>3041.177</v>
      </c>
      <c r="F403" s="12">
        <v>0.458625</v>
      </c>
      <c r="G403" s="14">
        <f>IFERROR(__xludf.DUMMYFUNCTION("FILTER(WholeNMJData!E:E,WholeNMJData!$B:$B=$B403)"),309.8278)</f>
        <v>309.8278</v>
      </c>
      <c r="H403" s="14">
        <f t="shared" si="2"/>
        <v>9.815700851</v>
      </c>
      <c r="I403" s="14">
        <f>IFERROR(__xludf.DUMMYFUNCTION("FILTER(WholeNMJData!D:D,WholeNMJData!$B:$B=$B403)"),50.79111)</f>
        <v>50.79111</v>
      </c>
    </row>
    <row r="404">
      <c r="A404" s="3"/>
      <c r="B404" s="3" t="str">
        <f t="shared" si="1"/>
        <v>con_03m_m67_a3_003</v>
      </c>
      <c r="C404" s="9" t="s">
        <v>448</v>
      </c>
      <c r="D404" s="12">
        <v>30.0</v>
      </c>
      <c r="E404" s="12">
        <v>2981.489</v>
      </c>
      <c r="F404" s="12">
        <v>0.391573</v>
      </c>
      <c r="G404" s="14">
        <f>IFERROR(__xludf.DUMMYFUNCTION("FILTER(WholeNMJData!E:E,WholeNMJData!$B:$B=$B404)"),309.8278)</f>
        <v>309.8278</v>
      </c>
      <c r="H404" s="14">
        <f t="shared" si="2"/>
        <v>9.623051902</v>
      </c>
      <c r="I404" s="14">
        <f>IFERROR(__xludf.DUMMYFUNCTION("FILTER(WholeNMJData!D:D,WholeNMJData!$B:$B=$B404)"),50.79111)</f>
        <v>50.79111</v>
      </c>
    </row>
    <row r="405">
      <c r="A405" s="3"/>
      <c r="B405" s="3" t="str">
        <f t="shared" si="1"/>
        <v>con_03m_m67_a3_003</v>
      </c>
      <c r="C405" s="9" t="s">
        <v>449</v>
      </c>
      <c r="D405" s="12">
        <v>5.0</v>
      </c>
      <c r="E405" s="12">
        <v>2460.126</v>
      </c>
      <c r="F405" s="12">
        <v>0.120114</v>
      </c>
      <c r="G405" s="14">
        <f>IFERROR(__xludf.DUMMYFUNCTION("FILTER(WholeNMJData!E:E,WholeNMJData!$B:$B=$B405)"),309.8278)</f>
        <v>309.8278</v>
      </c>
      <c r="H405" s="14">
        <f t="shared" si="2"/>
        <v>7.940301032</v>
      </c>
      <c r="I405" s="14">
        <f>IFERROR(__xludf.DUMMYFUNCTION("FILTER(WholeNMJData!D:D,WholeNMJData!$B:$B=$B405)"),50.79111)</f>
        <v>50.79111</v>
      </c>
    </row>
    <row r="406">
      <c r="A406" s="3"/>
      <c r="B406" s="3" t="str">
        <f t="shared" si="1"/>
        <v>con_03m_m67_a3_003</v>
      </c>
      <c r="C406" s="9" t="s">
        <v>450</v>
      </c>
      <c r="D406" s="12">
        <v>4.0</v>
      </c>
      <c r="E406" s="12">
        <v>2430.983</v>
      </c>
      <c r="F406" s="12">
        <v>0.149763</v>
      </c>
      <c r="G406" s="14">
        <f>IFERROR(__xludf.DUMMYFUNCTION("FILTER(WholeNMJData!E:E,WholeNMJData!$B:$B=$B406)"),309.8278)</f>
        <v>309.8278</v>
      </c>
      <c r="H406" s="14">
        <f t="shared" si="2"/>
        <v>7.846239104</v>
      </c>
      <c r="I406" s="14">
        <f>IFERROR(__xludf.DUMMYFUNCTION("FILTER(WholeNMJData!D:D,WholeNMJData!$B:$B=$B406)"),50.79111)</f>
        <v>50.79111</v>
      </c>
    </row>
    <row r="407">
      <c r="A407" s="3"/>
      <c r="B407" s="3" t="str">
        <f t="shared" si="1"/>
        <v>con_03m_m67_a3_003</v>
      </c>
      <c r="C407" s="9" t="s">
        <v>451</v>
      </c>
      <c r="D407" s="12">
        <v>6.0</v>
      </c>
      <c r="E407" s="12">
        <v>2421.331</v>
      </c>
      <c r="F407" s="12">
        <v>0.392631</v>
      </c>
      <c r="G407" s="14">
        <f>IFERROR(__xludf.DUMMYFUNCTION("FILTER(WholeNMJData!E:E,WholeNMJData!$B:$B=$B407)"),309.8278)</f>
        <v>309.8278</v>
      </c>
      <c r="H407" s="14">
        <f t="shared" si="2"/>
        <v>7.815086316</v>
      </c>
      <c r="I407" s="14">
        <f>IFERROR(__xludf.DUMMYFUNCTION("FILTER(WholeNMJData!D:D,WholeNMJData!$B:$B=$B407)"),50.79111)</f>
        <v>50.79111</v>
      </c>
    </row>
    <row r="408">
      <c r="A408" s="3"/>
      <c r="B408" s="3" t="str">
        <f t="shared" si="1"/>
        <v>con_03m_m67_a3_003</v>
      </c>
      <c r="C408" s="9" t="s">
        <v>452</v>
      </c>
      <c r="D408" s="12">
        <v>27.0</v>
      </c>
      <c r="E408" s="12">
        <v>3047.354</v>
      </c>
      <c r="F408" s="12">
        <v>0.682085</v>
      </c>
      <c r="G408" s="14">
        <f>IFERROR(__xludf.DUMMYFUNCTION("FILTER(WholeNMJData!E:E,WholeNMJData!$B:$B=$B408)"),309.8278)</f>
        <v>309.8278</v>
      </c>
      <c r="H408" s="14">
        <f t="shared" si="2"/>
        <v>9.835637732</v>
      </c>
      <c r="I408" s="14">
        <f>IFERROR(__xludf.DUMMYFUNCTION("FILTER(WholeNMJData!D:D,WholeNMJData!$B:$B=$B408)"),50.79111)</f>
        <v>50.79111</v>
      </c>
    </row>
    <row r="409">
      <c r="A409" s="3"/>
      <c r="B409" s="3" t="str">
        <f t="shared" si="1"/>
        <v>con_03m_m67_a3_003</v>
      </c>
      <c r="C409" s="9" t="s">
        <v>453</v>
      </c>
      <c r="D409" s="12">
        <v>4.0</v>
      </c>
      <c r="E409" s="12">
        <v>2109.372</v>
      </c>
      <c r="F409" s="12">
        <v>0.413025</v>
      </c>
      <c r="G409" s="14">
        <f>IFERROR(__xludf.DUMMYFUNCTION("FILTER(WholeNMJData!E:E,WholeNMJData!$B:$B=$B409)"),309.8278)</f>
        <v>309.8278</v>
      </c>
      <c r="H409" s="14">
        <f t="shared" si="2"/>
        <v>6.808207656</v>
      </c>
      <c r="I409" s="14">
        <f>IFERROR(__xludf.DUMMYFUNCTION("FILTER(WholeNMJData!D:D,WholeNMJData!$B:$B=$B409)"),50.79111)</f>
        <v>50.79111</v>
      </c>
    </row>
    <row r="410">
      <c r="A410" s="3"/>
      <c r="B410" s="3" t="str">
        <f t="shared" si="1"/>
        <v>con_03m_m67_a3_003</v>
      </c>
      <c r="C410" s="9" t="s">
        <v>454</v>
      </c>
      <c r="D410" s="12">
        <v>5.0</v>
      </c>
      <c r="E410" s="12">
        <v>3944.006</v>
      </c>
      <c r="F410" s="12">
        <v>0.601351</v>
      </c>
      <c r="G410" s="14">
        <f>IFERROR(__xludf.DUMMYFUNCTION("FILTER(WholeNMJData!E:E,WholeNMJData!$B:$B=$B410)"),309.8278)</f>
        <v>309.8278</v>
      </c>
      <c r="H410" s="14">
        <f t="shared" si="2"/>
        <v>12.72967113</v>
      </c>
      <c r="I410" s="14">
        <f>IFERROR(__xludf.DUMMYFUNCTION("FILTER(WholeNMJData!D:D,WholeNMJData!$B:$B=$B410)"),50.79111)</f>
        <v>50.79111</v>
      </c>
    </row>
    <row r="411">
      <c r="A411" s="3"/>
      <c r="B411" s="3" t="str">
        <f t="shared" si="1"/>
        <v>con_03m_m67_a3_003</v>
      </c>
      <c r="C411" s="9" t="s">
        <v>455</v>
      </c>
      <c r="D411" s="12">
        <v>3.0</v>
      </c>
      <c r="E411" s="12">
        <v>2358.519</v>
      </c>
      <c r="F411" s="12">
        <v>0.344199</v>
      </c>
      <c r="G411" s="14">
        <f>IFERROR(__xludf.DUMMYFUNCTION("FILTER(WholeNMJData!E:E,WholeNMJData!$B:$B=$B411)"),309.8278)</f>
        <v>309.8278</v>
      </c>
      <c r="H411" s="14">
        <f t="shared" si="2"/>
        <v>7.612354347</v>
      </c>
      <c r="I411" s="14">
        <f>IFERROR(__xludf.DUMMYFUNCTION("FILTER(WholeNMJData!D:D,WholeNMJData!$B:$B=$B411)"),50.79111)</f>
        <v>50.79111</v>
      </c>
    </row>
    <row r="412">
      <c r="A412" s="3"/>
      <c r="B412" s="3" t="str">
        <f t="shared" si="1"/>
        <v>con_03m_m67_a3_003</v>
      </c>
      <c r="C412" s="9" t="s">
        <v>456</v>
      </c>
      <c r="D412" s="12">
        <v>25.0</v>
      </c>
      <c r="E412" s="12">
        <v>4813.59</v>
      </c>
      <c r="F412" s="12">
        <v>0.778721</v>
      </c>
      <c r="G412" s="14">
        <f>IFERROR(__xludf.DUMMYFUNCTION("FILTER(WholeNMJData!E:E,WholeNMJData!$B:$B=$B412)"),309.8278)</f>
        <v>309.8278</v>
      </c>
      <c r="H412" s="14">
        <f t="shared" si="2"/>
        <v>15.53633986</v>
      </c>
      <c r="I412" s="14">
        <f>IFERROR(__xludf.DUMMYFUNCTION("FILTER(WholeNMJData!D:D,WholeNMJData!$B:$B=$B412)"),50.79111)</f>
        <v>50.79111</v>
      </c>
    </row>
    <row r="413">
      <c r="A413" s="3"/>
      <c r="B413" s="3" t="str">
        <f t="shared" si="1"/>
        <v>con_03m_m67_a3_003</v>
      </c>
      <c r="C413" s="9" t="s">
        <v>457</v>
      </c>
      <c r="D413" s="12">
        <v>50.0</v>
      </c>
      <c r="E413" s="12">
        <v>4409.979</v>
      </c>
      <c r="F413" s="12">
        <v>0.769229</v>
      </c>
      <c r="G413" s="14">
        <f>IFERROR(__xludf.DUMMYFUNCTION("FILTER(WholeNMJData!E:E,WholeNMJData!$B:$B=$B413)"),309.8278)</f>
        <v>309.8278</v>
      </c>
      <c r="H413" s="14">
        <f t="shared" si="2"/>
        <v>14.23364527</v>
      </c>
      <c r="I413" s="14">
        <f>IFERROR(__xludf.DUMMYFUNCTION("FILTER(WholeNMJData!D:D,WholeNMJData!$B:$B=$B413)"),50.79111)</f>
        <v>50.79111</v>
      </c>
    </row>
    <row r="414">
      <c r="A414" s="3"/>
      <c r="B414" s="3" t="str">
        <f t="shared" si="1"/>
        <v>con_03m_m67_a3_003</v>
      </c>
      <c r="C414" s="9" t="s">
        <v>458</v>
      </c>
      <c r="D414" s="12">
        <v>12.0</v>
      </c>
      <c r="E414" s="12">
        <v>2841.447</v>
      </c>
      <c r="F414" s="12">
        <v>0.49987</v>
      </c>
      <c r="G414" s="14">
        <f>IFERROR(__xludf.DUMMYFUNCTION("FILTER(WholeNMJData!E:E,WholeNMJData!$B:$B=$B414)"),309.8278)</f>
        <v>309.8278</v>
      </c>
      <c r="H414" s="14">
        <f t="shared" si="2"/>
        <v>9.171052436</v>
      </c>
      <c r="I414" s="14">
        <f>IFERROR(__xludf.DUMMYFUNCTION("FILTER(WholeNMJData!D:D,WholeNMJData!$B:$B=$B414)"),50.79111)</f>
        <v>50.79111</v>
      </c>
    </row>
    <row r="415">
      <c r="A415" s="3"/>
      <c r="B415" s="3" t="str">
        <f t="shared" si="1"/>
        <v>con_03m_m67_a3_003</v>
      </c>
      <c r="C415" s="9" t="s">
        <v>459</v>
      </c>
      <c r="D415" s="12">
        <v>3.0</v>
      </c>
      <c r="E415" s="12">
        <v>2546.083</v>
      </c>
      <c r="F415" s="12">
        <v>0.421866</v>
      </c>
      <c r="G415" s="14">
        <f>IFERROR(__xludf.DUMMYFUNCTION("FILTER(WholeNMJData!E:E,WholeNMJData!$B:$B=$B415)"),309.8278)</f>
        <v>309.8278</v>
      </c>
      <c r="H415" s="14">
        <f t="shared" si="2"/>
        <v>8.217735787</v>
      </c>
      <c r="I415" s="14">
        <f>IFERROR(__xludf.DUMMYFUNCTION("FILTER(WholeNMJData!D:D,WholeNMJData!$B:$B=$B415)"),50.79111)</f>
        <v>50.79111</v>
      </c>
    </row>
    <row r="416">
      <c r="A416" s="3"/>
      <c r="B416" s="3" t="str">
        <f t="shared" si="1"/>
        <v>con_03m_m67_a3_003</v>
      </c>
      <c r="C416" s="9" t="s">
        <v>460</v>
      </c>
      <c r="D416" s="12">
        <v>14.0</v>
      </c>
      <c r="E416" s="12">
        <v>2817.526</v>
      </c>
      <c r="F416" s="12">
        <v>0.644608</v>
      </c>
      <c r="G416" s="14">
        <f>IFERROR(__xludf.DUMMYFUNCTION("FILTER(WholeNMJData!E:E,WholeNMJData!$B:$B=$B416)"),309.8278)</f>
        <v>309.8278</v>
      </c>
      <c r="H416" s="14">
        <f t="shared" si="2"/>
        <v>9.093845033</v>
      </c>
      <c r="I416" s="14">
        <f>IFERROR(__xludf.DUMMYFUNCTION("FILTER(WholeNMJData!D:D,WholeNMJData!$B:$B=$B416)"),50.79111)</f>
        <v>50.79111</v>
      </c>
    </row>
    <row r="417">
      <c r="A417" s="3"/>
      <c r="B417" s="3" t="str">
        <f t="shared" si="1"/>
        <v>con_03m_m67_a3_003</v>
      </c>
      <c r="C417" s="9" t="s">
        <v>461</v>
      </c>
      <c r="D417" s="12">
        <v>11.0</v>
      </c>
      <c r="E417" s="12">
        <v>2830.684</v>
      </c>
      <c r="F417" s="12">
        <v>0.532064</v>
      </c>
      <c r="G417" s="14">
        <f>IFERROR(__xludf.DUMMYFUNCTION("FILTER(WholeNMJData!E:E,WholeNMJData!$B:$B=$B417)"),309.8278)</f>
        <v>309.8278</v>
      </c>
      <c r="H417" s="14">
        <f t="shared" si="2"/>
        <v>9.136313785</v>
      </c>
      <c r="I417" s="14">
        <f>IFERROR(__xludf.DUMMYFUNCTION("FILTER(WholeNMJData!D:D,WholeNMJData!$B:$B=$B417)"),50.79111)</f>
        <v>50.79111</v>
      </c>
    </row>
    <row r="418">
      <c r="A418" s="3"/>
      <c r="B418" s="3" t="str">
        <f t="shared" si="1"/>
        <v>con_03m_m67_a3_003</v>
      </c>
      <c r="C418" s="9" t="s">
        <v>462</v>
      </c>
      <c r="D418" s="12">
        <v>5.0</v>
      </c>
      <c r="E418" s="12">
        <v>2269.315</v>
      </c>
      <c r="F418" s="12">
        <v>0.643338</v>
      </c>
      <c r="G418" s="14">
        <f>IFERROR(__xludf.DUMMYFUNCTION("FILTER(WholeNMJData!E:E,WholeNMJData!$B:$B=$B418)"),309.8278)</f>
        <v>309.8278</v>
      </c>
      <c r="H418" s="14">
        <f t="shared" si="2"/>
        <v>7.324439576</v>
      </c>
      <c r="I418" s="14">
        <f>IFERROR(__xludf.DUMMYFUNCTION("FILTER(WholeNMJData!D:D,WholeNMJData!$B:$B=$B418)"),50.79111)</f>
        <v>50.79111</v>
      </c>
    </row>
    <row r="419">
      <c r="A419" s="3"/>
      <c r="B419" s="3" t="str">
        <f t="shared" si="1"/>
        <v>con_03m_m67_a3_003</v>
      </c>
      <c r="C419" s="9" t="s">
        <v>463</v>
      </c>
      <c r="D419" s="12">
        <v>8.0</v>
      </c>
      <c r="E419" s="12">
        <v>2759.194</v>
      </c>
      <c r="F419" s="12">
        <v>0.569864</v>
      </c>
      <c r="G419" s="14">
        <f>IFERROR(__xludf.DUMMYFUNCTION("FILTER(WholeNMJData!E:E,WholeNMJData!$B:$B=$B419)"),309.8278)</f>
        <v>309.8278</v>
      </c>
      <c r="H419" s="14">
        <f t="shared" si="2"/>
        <v>8.905572708</v>
      </c>
      <c r="I419" s="14">
        <f>IFERROR(__xludf.DUMMYFUNCTION("FILTER(WholeNMJData!D:D,WholeNMJData!$B:$B=$B419)"),50.79111)</f>
        <v>50.79111</v>
      </c>
    </row>
    <row r="420">
      <c r="A420" s="3"/>
      <c r="B420" s="3" t="str">
        <f t="shared" si="1"/>
        <v>con_03m_m67_a3_003</v>
      </c>
      <c r="C420" s="9" t="s">
        <v>464</v>
      </c>
      <c r="D420" s="12">
        <v>3.0</v>
      </c>
      <c r="E420" s="12">
        <v>2346.649</v>
      </c>
      <c r="F420" s="12">
        <v>0.495711</v>
      </c>
      <c r="G420" s="14">
        <f>IFERROR(__xludf.DUMMYFUNCTION("FILTER(WholeNMJData!E:E,WholeNMJData!$B:$B=$B420)"),309.8278)</f>
        <v>309.8278</v>
      </c>
      <c r="H420" s="14">
        <f t="shared" si="2"/>
        <v>7.574042742</v>
      </c>
      <c r="I420" s="14">
        <f>IFERROR(__xludf.DUMMYFUNCTION("FILTER(WholeNMJData!D:D,WholeNMJData!$B:$B=$B420)"),50.79111)</f>
        <v>50.79111</v>
      </c>
    </row>
    <row r="421">
      <c r="A421" s="3"/>
      <c r="B421" s="3" t="str">
        <f t="shared" si="1"/>
        <v>con_03m_m67_a3_003</v>
      </c>
      <c r="C421" s="9" t="s">
        <v>465</v>
      </c>
      <c r="D421" s="12">
        <v>32.0</v>
      </c>
      <c r="E421" s="12">
        <v>5105.736</v>
      </c>
      <c r="F421" s="12">
        <v>1.024757</v>
      </c>
      <c r="G421" s="14">
        <f>IFERROR(__xludf.DUMMYFUNCTION("FILTER(WholeNMJData!E:E,WholeNMJData!$B:$B=$B421)"),309.8278)</f>
        <v>309.8278</v>
      </c>
      <c r="H421" s="14">
        <f t="shared" si="2"/>
        <v>16.4792701</v>
      </c>
      <c r="I421" s="14">
        <f>IFERROR(__xludf.DUMMYFUNCTION("FILTER(WholeNMJData!D:D,WholeNMJData!$B:$B=$B421)"),50.79111)</f>
        <v>50.79111</v>
      </c>
    </row>
    <row r="422">
      <c r="A422" s="3"/>
      <c r="B422" s="3" t="str">
        <f t="shared" si="1"/>
        <v>con_03m_m67_a3_003</v>
      </c>
      <c r="C422" s="9" t="s">
        <v>466</v>
      </c>
      <c r="D422" s="12">
        <v>13.0</v>
      </c>
      <c r="E422" s="12">
        <v>2707.932</v>
      </c>
      <c r="F422" s="12">
        <v>0.586969</v>
      </c>
      <c r="G422" s="14">
        <f>IFERROR(__xludf.DUMMYFUNCTION("FILTER(WholeNMJData!E:E,WholeNMJData!$B:$B=$B422)"),309.8278)</f>
        <v>309.8278</v>
      </c>
      <c r="H422" s="14">
        <f t="shared" si="2"/>
        <v>8.740119512</v>
      </c>
      <c r="I422" s="14">
        <f>IFERROR(__xludf.DUMMYFUNCTION("FILTER(WholeNMJData!D:D,WholeNMJData!$B:$B=$B422)"),50.79111)</f>
        <v>50.79111</v>
      </c>
    </row>
    <row r="423">
      <c r="A423" s="3"/>
      <c r="B423" s="3" t="str">
        <f t="shared" si="1"/>
        <v>con_03m_m67_a3_003</v>
      </c>
      <c r="C423" s="9" t="s">
        <v>467</v>
      </c>
      <c r="D423" s="12">
        <v>3.0</v>
      </c>
      <c r="E423" s="12">
        <v>2127.084</v>
      </c>
      <c r="F423" s="12">
        <v>0.41534</v>
      </c>
      <c r="G423" s="14">
        <f>IFERROR(__xludf.DUMMYFUNCTION("FILTER(WholeNMJData!E:E,WholeNMJData!$B:$B=$B423)"),309.8278)</f>
        <v>309.8278</v>
      </c>
      <c r="H423" s="14">
        <f t="shared" si="2"/>
        <v>6.865374895</v>
      </c>
      <c r="I423" s="14">
        <f>IFERROR(__xludf.DUMMYFUNCTION("FILTER(WholeNMJData!D:D,WholeNMJData!$B:$B=$B423)"),50.79111)</f>
        <v>50.79111</v>
      </c>
    </row>
    <row r="424">
      <c r="A424" s="3"/>
      <c r="B424" s="3" t="str">
        <f t="shared" si="1"/>
        <v>con_03m_m67_a3_003</v>
      </c>
      <c r="C424" s="9" t="s">
        <v>468</v>
      </c>
      <c r="D424" s="12">
        <v>12.0</v>
      </c>
      <c r="E424" s="12">
        <v>3303.517</v>
      </c>
      <c r="F424" s="12">
        <v>0.72442</v>
      </c>
      <c r="G424" s="14">
        <f>IFERROR(__xludf.DUMMYFUNCTION("FILTER(WholeNMJData!E:E,WholeNMJData!$B:$B=$B424)"),309.8278)</f>
        <v>309.8278</v>
      </c>
      <c r="H424" s="14">
        <f t="shared" si="2"/>
        <v>10.66242926</v>
      </c>
      <c r="I424" s="14">
        <f>IFERROR(__xludf.DUMMYFUNCTION("FILTER(WholeNMJData!D:D,WholeNMJData!$B:$B=$B424)"),50.79111)</f>
        <v>50.79111</v>
      </c>
    </row>
    <row r="425">
      <c r="A425" s="3"/>
      <c r="B425" s="3" t="str">
        <f t="shared" si="1"/>
        <v>con_03m_m67_a3_003</v>
      </c>
      <c r="C425" s="9" t="s">
        <v>469</v>
      </c>
      <c r="D425" s="12">
        <v>12.0</v>
      </c>
      <c r="E425" s="12">
        <v>2358.077</v>
      </c>
      <c r="F425" s="12">
        <v>0.907537</v>
      </c>
      <c r="G425" s="14">
        <f>IFERROR(__xludf.DUMMYFUNCTION("FILTER(WholeNMJData!E:E,WholeNMJData!$B:$B=$B425)"),309.8278)</f>
        <v>309.8278</v>
      </c>
      <c r="H425" s="14">
        <f t="shared" si="2"/>
        <v>7.610927748</v>
      </c>
      <c r="I425" s="14">
        <f>IFERROR(__xludf.DUMMYFUNCTION("FILTER(WholeNMJData!D:D,WholeNMJData!$B:$B=$B425)"),50.79111)</f>
        <v>50.79111</v>
      </c>
    </row>
    <row r="426">
      <c r="A426" s="3"/>
      <c r="B426" s="3" t="str">
        <f t="shared" si="1"/>
        <v>con_03m_m67_a3_003</v>
      </c>
      <c r="C426" s="9" t="s">
        <v>470</v>
      </c>
      <c r="D426" s="12">
        <v>4.0</v>
      </c>
      <c r="E426" s="12">
        <v>2468.658</v>
      </c>
      <c r="F426" s="12">
        <v>0.266622</v>
      </c>
      <c r="G426" s="14">
        <f>IFERROR(__xludf.DUMMYFUNCTION("FILTER(WholeNMJData!E:E,WholeNMJData!$B:$B=$B426)"),309.8278)</f>
        <v>309.8278</v>
      </c>
      <c r="H426" s="14">
        <f t="shared" si="2"/>
        <v>7.967838909</v>
      </c>
      <c r="I426" s="14">
        <f>IFERROR(__xludf.DUMMYFUNCTION("FILTER(WholeNMJData!D:D,WholeNMJData!$B:$B=$B426)"),50.79111)</f>
        <v>50.79111</v>
      </c>
    </row>
    <row r="427">
      <c r="A427" s="3"/>
      <c r="B427" s="3" t="str">
        <f t="shared" si="1"/>
        <v>con_03m_m67_a3_003</v>
      </c>
      <c r="C427" s="9" t="s">
        <v>471</v>
      </c>
      <c r="D427" s="12">
        <v>59.0</v>
      </c>
      <c r="E427" s="12">
        <v>4849.6</v>
      </c>
      <c r="F427" s="12">
        <v>1.074285</v>
      </c>
      <c r="G427" s="14">
        <f>IFERROR(__xludf.DUMMYFUNCTION("FILTER(WholeNMJData!E:E,WholeNMJData!$B:$B=$B427)"),309.8278)</f>
        <v>309.8278</v>
      </c>
      <c r="H427" s="14">
        <f t="shared" si="2"/>
        <v>15.65256572</v>
      </c>
      <c r="I427" s="14">
        <f>IFERROR(__xludf.DUMMYFUNCTION("FILTER(WholeNMJData!D:D,WholeNMJData!$B:$B=$B427)"),50.79111)</f>
        <v>50.79111</v>
      </c>
    </row>
    <row r="428">
      <c r="A428" s="3"/>
      <c r="B428" s="3" t="str">
        <f t="shared" si="1"/>
        <v>con_04m_m67_a3_002</v>
      </c>
      <c r="C428" s="9" t="s">
        <v>472</v>
      </c>
      <c r="D428" s="12">
        <v>43.0</v>
      </c>
      <c r="E428" s="12">
        <v>5297.774</v>
      </c>
      <c r="F428" s="12">
        <v>0.875361</v>
      </c>
      <c r="G428" s="14">
        <f>IFERROR(__xludf.DUMMYFUNCTION("FILTER(WholeNMJData!E:E,WholeNMJData!$B:$B=$B428)"),365.8819)</f>
        <v>365.8819</v>
      </c>
      <c r="H428" s="14">
        <f t="shared" si="2"/>
        <v>14.47946455</v>
      </c>
      <c r="I428" s="14">
        <f>IFERROR(__xludf.DUMMYFUNCTION("FILTER(WholeNMJData!D:D,WholeNMJData!$B:$B=$B428)"),83.09333)</f>
        <v>83.09333</v>
      </c>
    </row>
    <row r="429">
      <c r="A429" s="3"/>
      <c r="B429" s="3" t="str">
        <f t="shared" si="1"/>
        <v>con_04m_m67_a3_002</v>
      </c>
      <c r="C429" s="9" t="s">
        <v>473</v>
      </c>
      <c r="D429" s="12">
        <v>17.0</v>
      </c>
      <c r="E429" s="12">
        <v>2929.892</v>
      </c>
      <c r="F429" s="12">
        <v>0.835597</v>
      </c>
      <c r="G429" s="14">
        <f>IFERROR(__xludf.DUMMYFUNCTION("FILTER(WholeNMJData!E:E,WholeNMJData!$B:$B=$B429)"),365.8819)</f>
        <v>365.8819</v>
      </c>
      <c r="H429" s="14">
        <f t="shared" si="2"/>
        <v>8.007753321</v>
      </c>
      <c r="I429" s="14">
        <f>IFERROR(__xludf.DUMMYFUNCTION("FILTER(WholeNMJData!D:D,WholeNMJData!$B:$B=$B429)"),83.09333)</f>
        <v>83.09333</v>
      </c>
    </row>
    <row r="430">
      <c r="A430" s="3"/>
      <c r="B430" s="3" t="str">
        <f t="shared" si="1"/>
        <v>con_04m_m67_a3_002</v>
      </c>
      <c r="C430" s="9" t="s">
        <v>474</v>
      </c>
      <c r="D430" s="12">
        <v>3.0</v>
      </c>
      <c r="E430" s="12">
        <v>2839.505</v>
      </c>
      <c r="F430" s="12">
        <v>0.323003</v>
      </c>
      <c r="G430" s="14">
        <f>IFERROR(__xludf.DUMMYFUNCTION("FILTER(WholeNMJData!E:E,WholeNMJData!$B:$B=$B430)"),365.8819)</f>
        <v>365.8819</v>
      </c>
      <c r="H430" s="14">
        <f t="shared" si="2"/>
        <v>7.760714591</v>
      </c>
      <c r="I430" s="14">
        <f>IFERROR(__xludf.DUMMYFUNCTION("FILTER(WholeNMJData!D:D,WholeNMJData!$B:$B=$B430)"),83.09333)</f>
        <v>83.09333</v>
      </c>
    </row>
    <row r="431">
      <c r="A431" s="3"/>
      <c r="B431" s="3" t="str">
        <f t="shared" si="1"/>
        <v>con_04m_m67_a3_002</v>
      </c>
      <c r="C431" s="9" t="s">
        <v>475</v>
      </c>
      <c r="D431" s="12">
        <v>3.0</v>
      </c>
      <c r="E431" s="12">
        <v>2774.714</v>
      </c>
      <c r="F431" s="12">
        <v>0.422872</v>
      </c>
      <c r="G431" s="14">
        <f>IFERROR(__xludf.DUMMYFUNCTION("FILTER(WholeNMJData!E:E,WholeNMJData!$B:$B=$B431)"),365.8819)</f>
        <v>365.8819</v>
      </c>
      <c r="H431" s="14">
        <f t="shared" si="2"/>
        <v>7.583632861</v>
      </c>
      <c r="I431" s="14">
        <f>IFERROR(__xludf.DUMMYFUNCTION("FILTER(WholeNMJData!D:D,WholeNMJData!$B:$B=$B431)"),83.09333)</f>
        <v>83.09333</v>
      </c>
    </row>
    <row r="432">
      <c r="A432" s="3"/>
      <c r="B432" s="3" t="str">
        <f t="shared" si="1"/>
        <v>con_04m_m67_a3_002</v>
      </c>
      <c r="C432" s="9" t="s">
        <v>476</v>
      </c>
      <c r="D432" s="12">
        <v>20.0</v>
      </c>
      <c r="E432" s="12">
        <v>2966.028</v>
      </c>
      <c r="F432" s="12">
        <v>1.049492</v>
      </c>
      <c r="G432" s="14">
        <f>IFERROR(__xludf.DUMMYFUNCTION("FILTER(WholeNMJData!E:E,WholeNMJData!$B:$B=$B432)"),365.8819)</f>
        <v>365.8819</v>
      </c>
      <c r="H432" s="14">
        <f t="shared" si="2"/>
        <v>8.106517431</v>
      </c>
      <c r="I432" s="14">
        <f>IFERROR(__xludf.DUMMYFUNCTION("FILTER(WholeNMJData!D:D,WholeNMJData!$B:$B=$B432)"),83.09333)</f>
        <v>83.09333</v>
      </c>
    </row>
    <row r="433">
      <c r="A433" s="3"/>
      <c r="B433" s="3" t="str">
        <f t="shared" si="1"/>
        <v>con_04m_m67_a3_002</v>
      </c>
      <c r="C433" s="9" t="s">
        <v>477</v>
      </c>
      <c r="D433" s="12">
        <v>16.0</v>
      </c>
      <c r="E433" s="12">
        <v>4711.215</v>
      </c>
      <c r="F433" s="12">
        <v>0.638663</v>
      </c>
      <c r="G433" s="14">
        <f>IFERROR(__xludf.DUMMYFUNCTION("FILTER(WholeNMJData!E:E,WholeNMJData!$B:$B=$B433)"),365.8819)</f>
        <v>365.8819</v>
      </c>
      <c r="H433" s="14">
        <f t="shared" si="2"/>
        <v>12.87632703</v>
      </c>
      <c r="I433" s="14">
        <f>IFERROR(__xludf.DUMMYFUNCTION("FILTER(WholeNMJData!D:D,WholeNMJData!$B:$B=$B433)"),83.09333)</f>
        <v>83.09333</v>
      </c>
    </row>
    <row r="434">
      <c r="A434" s="3"/>
      <c r="B434" s="3" t="str">
        <f t="shared" si="1"/>
        <v>con_04m_m67_a3_002</v>
      </c>
      <c r="C434" s="9" t="s">
        <v>478</v>
      </c>
      <c r="D434" s="12">
        <v>18.0</v>
      </c>
      <c r="E434" s="12">
        <v>3321.852</v>
      </c>
      <c r="F434" s="12">
        <v>0.837924</v>
      </c>
      <c r="G434" s="14">
        <f>IFERROR(__xludf.DUMMYFUNCTION("FILTER(WholeNMJData!E:E,WholeNMJData!$B:$B=$B434)"),365.8819)</f>
        <v>365.8819</v>
      </c>
      <c r="H434" s="14">
        <f t="shared" si="2"/>
        <v>9.07902796</v>
      </c>
      <c r="I434" s="14">
        <f>IFERROR(__xludf.DUMMYFUNCTION("FILTER(WholeNMJData!D:D,WholeNMJData!$B:$B=$B434)"),83.09333)</f>
        <v>83.09333</v>
      </c>
    </row>
    <row r="435">
      <c r="A435" s="3"/>
      <c r="B435" s="3" t="str">
        <f t="shared" si="1"/>
        <v>con_04m_m67_a3_002</v>
      </c>
      <c r="C435" s="9" t="s">
        <v>479</v>
      </c>
      <c r="D435" s="12">
        <v>15.0</v>
      </c>
      <c r="E435" s="12">
        <v>2771.386</v>
      </c>
      <c r="F435" s="12">
        <v>0.869453</v>
      </c>
      <c r="G435" s="14">
        <f>IFERROR(__xludf.DUMMYFUNCTION("FILTER(WholeNMJData!E:E,WholeNMJData!$B:$B=$B435)"),365.8819)</f>
        <v>365.8819</v>
      </c>
      <c r="H435" s="14">
        <f t="shared" si="2"/>
        <v>7.57453703</v>
      </c>
      <c r="I435" s="14">
        <f>IFERROR(__xludf.DUMMYFUNCTION("FILTER(WholeNMJData!D:D,WholeNMJData!$B:$B=$B435)"),83.09333)</f>
        <v>83.09333</v>
      </c>
    </row>
    <row r="436">
      <c r="A436" s="3"/>
      <c r="B436" s="3" t="str">
        <f t="shared" si="1"/>
        <v>con_04m_m67_a3_002</v>
      </c>
      <c r="C436" s="9" t="s">
        <v>480</v>
      </c>
      <c r="D436" s="12">
        <v>17.0</v>
      </c>
      <c r="E436" s="12">
        <v>3117.238</v>
      </c>
      <c r="F436" s="12">
        <v>0.631585</v>
      </c>
      <c r="G436" s="14">
        <f>IFERROR(__xludf.DUMMYFUNCTION("FILTER(WholeNMJData!E:E,WholeNMJData!$B:$B=$B436)"),365.8819)</f>
        <v>365.8819</v>
      </c>
      <c r="H436" s="14">
        <f t="shared" si="2"/>
        <v>8.519792862</v>
      </c>
      <c r="I436" s="14">
        <f>IFERROR(__xludf.DUMMYFUNCTION("FILTER(WholeNMJData!D:D,WholeNMJData!$B:$B=$B436)"),83.09333)</f>
        <v>83.09333</v>
      </c>
    </row>
    <row r="437">
      <c r="A437" s="3"/>
      <c r="B437" s="3" t="str">
        <f t="shared" si="1"/>
        <v>con_04m_m67_a3_002</v>
      </c>
      <c r="C437" s="9" t="s">
        <v>481</v>
      </c>
      <c r="D437" s="12">
        <v>4.0</v>
      </c>
      <c r="E437" s="12">
        <v>2842.633</v>
      </c>
      <c r="F437" s="12">
        <v>0.454558</v>
      </c>
      <c r="G437" s="14">
        <f>IFERROR(__xludf.DUMMYFUNCTION("FILTER(WholeNMJData!E:E,WholeNMJData!$B:$B=$B437)"),365.8819)</f>
        <v>365.8819</v>
      </c>
      <c r="H437" s="14">
        <f t="shared" si="2"/>
        <v>7.769263798</v>
      </c>
      <c r="I437" s="14">
        <f>IFERROR(__xludf.DUMMYFUNCTION("FILTER(WholeNMJData!D:D,WholeNMJData!$B:$B=$B437)"),83.09333)</f>
        <v>83.09333</v>
      </c>
    </row>
    <row r="438">
      <c r="A438" s="3"/>
      <c r="B438" s="3" t="str">
        <f t="shared" si="1"/>
        <v>con_04m_m67_a3_002</v>
      </c>
      <c r="C438" s="9" t="s">
        <v>482</v>
      </c>
      <c r="D438" s="12">
        <v>4.0</v>
      </c>
      <c r="E438" s="12">
        <v>1805.454</v>
      </c>
      <c r="F438" s="12">
        <v>0.389186</v>
      </c>
      <c r="G438" s="14">
        <f>IFERROR(__xludf.DUMMYFUNCTION("FILTER(WholeNMJData!E:E,WholeNMJData!$B:$B=$B438)"),365.8819)</f>
        <v>365.8819</v>
      </c>
      <c r="H438" s="14">
        <f t="shared" si="2"/>
        <v>4.934526687</v>
      </c>
      <c r="I438" s="14">
        <f>IFERROR(__xludf.DUMMYFUNCTION("FILTER(WholeNMJData!D:D,WholeNMJData!$B:$B=$B438)"),83.09333)</f>
        <v>83.09333</v>
      </c>
    </row>
    <row r="439">
      <c r="A439" s="3"/>
      <c r="B439" s="3" t="str">
        <f t="shared" si="1"/>
        <v>con_04m_m67_a3_002</v>
      </c>
      <c r="C439" s="9" t="s">
        <v>483</v>
      </c>
      <c r="D439" s="12">
        <v>16.0</v>
      </c>
      <c r="E439" s="12">
        <v>3347.301</v>
      </c>
      <c r="F439" s="12">
        <v>0.435816</v>
      </c>
      <c r="G439" s="14">
        <f>IFERROR(__xludf.DUMMYFUNCTION("FILTER(WholeNMJData!E:E,WholeNMJData!$B:$B=$B439)"),365.8819)</f>
        <v>365.8819</v>
      </c>
      <c r="H439" s="14">
        <f t="shared" si="2"/>
        <v>9.14858319</v>
      </c>
      <c r="I439" s="14">
        <f>IFERROR(__xludf.DUMMYFUNCTION("FILTER(WholeNMJData!D:D,WholeNMJData!$B:$B=$B439)"),83.09333)</f>
        <v>83.09333</v>
      </c>
    </row>
    <row r="440">
      <c r="A440" s="3"/>
      <c r="B440" s="3" t="str">
        <f t="shared" si="1"/>
        <v>con_04m_m67_a3_002</v>
      </c>
      <c r="C440" s="9" t="s">
        <v>484</v>
      </c>
      <c r="D440" s="12">
        <v>3.0</v>
      </c>
      <c r="E440" s="12">
        <v>2430.88</v>
      </c>
      <c r="F440" s="12">
        <v>0.125721</v>
      </c>
      <c r="G440" s="14">
        <f>IFERROR(__xludf.DUMMYFUNCTION("FILTER(WholeNMJData!E:E,WholeNMJData!$B:$B=$B440)"),365.8819)</f>
        <v>365.8819</v>
      </c>
      <c r="H440" s="14">
        <f t="shared" si="2"/>
        <v>6.643892469</v>
      </c>
      <c r="I440" s="14">
        <f>IFERROR(__xludf.DUMMYFUNCTION("FILTER(WholeNMJData!D:D,WholeNMJData!$B:$B=$B440)"),83.09333)</f>
        <v>83.09333</v>
      </c>
    </row>
    <row r="441">
      <c r="A441" s="3"/>
      <c r="B441" s="3" t="str">
        <f t="shared" si="1"/>
        <v>con_04m_m67_a3_002</v>
      </c>
      <c r="C441" s="9" t="s">
        <v>485</v>
      </c>
      <c r="D441" s="12">
        <v>13.0</v>
      </c>
      <c r="E441" s="12">
        <v>3076.405</v>
      </c>
      <c r="F441" s="12">
        <v>0.669537</v>
      </c>
      <c r="G441" s="14">
        <f>IFERROR(__xludf.DUMMYFUNCTION("FILTER(WholeNMJData!E:E,WholeNMJData!$B:$B=$B441)"),365.8819)</f>
        <v>365.8819</v>
      </c>
      <c r="H441" s="14">
        <f t="shared" si="2"/>
        <v>8.408191277</v>
      </c>
      <c r="I441" s="14">
        <f>IFERROR(__xludf.DUMMYFUNCTION("FILTER(WholeNMJData!D:D,WholeNMJData!$B:$B=$B441)"),83.09333)</f>
        <v>83.09333</v>
      </c>
    </row>
    <row r="442">
      <c r="A442" s="3"/>
      <c r="B442" s="3" t="str">
        <f t="shared" si="1"/>
        <v>con_04m_m67_a3_002</v>
      </c>
      <c r="C442" s="9" t="s">
        <v>486</v>
      </c>
      <c r="D442" s="12">
        <v>12.0</v>
      </c>
      <c r="E442" s="12">
        <v>4967.396</v>
      </c>
      <c r="F442" s="12">
        <v>0.621689</v>
      </c>
      <c r="G442" s="14">
        <f>IFERROR(__xludf.DUMMYFUNCTION("FILTER(WholeNMJData!E:E,WholeNMJData!$B:$B=$B442)"),365.8819)</f>
        <v>365.8819</v>
      </c>
      <c r="H442" s="14">
        <f t="shared" si="2"/>
        <v>13.57650105</v>
      </c>
      <c r="I442" s="14">
        <f>IFERROR(__xludf.DUMMYFUNCTION("FILTER(WholeNMJData!D:D,WholeNMJData!$B:$B=$B442)"),83.09333)</f>
        <v>83.09333</v>
      </c>
    </row>
    <row r="443">
      <c r="A443" s="3"/>
      <c r="B443" s="3" t="str">
        <f t="shared" si="1"/>
        <v>con_04m_m67_a3_002</v>
      </c>
      <c r="C443" s="9" t="s">
        <v>487</v>
      </c>
      <c r="D443" s="12">
        <v>13.0</v>
      </c>
      <c r="E443" s="12">
        <v>3053.132</v>
      </c>
      <c r="F443" s="12">
        <v>0.685007</v>
      </c>
      <c r="G443" s="14">
        <f>IFERROR(__xludf.DUMMYFUNCTION("FILTER(WholeNMJData!E:E,WholeNMJData!$B:$B=$B443)"),365.8819)</f>
        <v>365.8819</v>
      </c>
      <c r="H443" s="14">
        <f t="shared" si="2"/>
        <v>8.34458332</v>
      </c>
      <c r="I443" s="14">
        <f>IFERROR(__xludf.DUMMYFUNCTION("FILTER(WholeNMJData!D:D,WholeNMJData!$B:$B=$B443)"),83.09333)</f>
        <v>83.09333</v>
      </c>
    </row>
    <row r="444">
      <c r="A444" s="3"/>
      <c r="B444" s="3" t="str">
        <f t="shared" si="1"/>
        <v>con_04m_m67_a3_002</v>
      </c>
      <c r="C444" s="9" t="s">
        <v>488</v>
      </c>
      <c r="D444" s="12">
        <v>3.0</v>
      </c>
      <c r="E444" s="12">
        <v>2693.669</v>
      </c>
      <c r="F444" s="12">
        <v>0.229528</v>
      </c>
      <c r="G444" s="14">
        <f>IFERROR(__xludf.DUMMYFUNCTION("FILTER(WholeNMJData!E:E,WholeNMJData!$B:$B=$B444)"),365.8819)</f>
        <v>365.8819</v>
      </c>
      <c r="H444" s="14">
        <f t="shared" si="2"/>
        <v>7.36212696</v>
      </c>
      <c r="I444" s="14">
        <f>IFERROR(__xludf.DUMMYFUNCTION("FILTER(WholeNMJData!D:D,WholeNMJData!$B:$B=$B444)"),83.09333)</f>
        <v>83.09333</v>
      </c>
    </row>
    <row r="445">
      <c r="A445" s="3"/>
      <c r="B445" s="3" t="str">
        <f t="shared" si="1"/>
        <v>con_04m_m67_a3_002</v>
      </c>
      <c r="C445" s="9" t="s">
        <v>489</v>
      </c>
      <c r="D445" s="12">
        <v>6.0</v>
      </c>
      <c r="E445" s="12">
        <v>1760.268</v>
      </c>
      <c r="F445" s="12">
        <v>0.407567</v>
      </c>
      <c r="G445" s="14">
        <f>IFERROR(__xludf.DUMMYFUNCTION("FILTER(WholeNMJData!E:E,WholeNMJData!$B:$B=$B445)"),365.8819)</f>
        <v>365.8819</v>
      </c>
      <c r="H445" s="14">
        <f t="shared" si="2"/>
        <v>4.811027821</v>
      </c>
      <c r="I445" s="14">
        <f>IFERROR(__xludf.DUMMYFUNCTION("FILTER(WholeNMJData!D:D,WholeNMJData!$B:$B=$B445)"),83.09333)</f>
        <v>83.09333</v>
      </c>
    </row>
    <row r="446">
      <c r="A446" s="3"/>
      <c r="B446" s="3" t="str">
        <f t="shared" si="1"/>
        <v>con_04m_m67_a3_002</v>
      </c>
      <c r="C446" s="9" t="s">
        <v>490</v>
      </c>
      <c r="D446" s="12">
        <v>3.0</v>
      </c>
      <c r="E446" s="12">
        <v>2717.2</v>
      </c>
      <c r="F446" s="12">
        <v>0.201299</v>
      </c>
      <c r="G446" s="14">
        <f>IFERROR(__xludf.DUMMYFUNCTION("FILTER(WholeNMJData!E:E,WholeNMJData!$B:$B=$B446)"),365.8819)</f>
        <v>365.8819</v>
      </c>
      <c r="H446" s="14">
        <f t="shared" si="2"/>
        <v>7.426440062</v>
      </c>
      <c r="I446" s="14">
        <f>IFERROR(__xludf.DUMMYFUNCTION("FILTER(WholeNMJData!D:D,WholeNMJData!$B:$B=$B446)"),83.09333)</f>
        <v>83.09333</v>
      </c>
    </row>
    <row r="447">
      <c r="A447" s="3"/>
      <c r="B447" s="3" t="str">
        <f t="shared" si="1"/>
        <v>con_04m_m67_a3_002</v>
      </c>
      <c r="C447" s="9" t="s">
        <v>491</v>
      </c>
      <c r="D447" s="12">
        <v>18.0</v>
      </c>
      <c r="E447" s="12">
        <v>3120.356</v>
      </c>
      <c r="F447" s="12">
        <v>0.562751</v>
      </c>
      <c r="G447" s="14">
        <f>IFERROR(__xludf.DUMMYFUNCTION("FILTER(WholeNMJData!E:E,WholeNMJData!$B:$B=$B447)"),365.8819)</f>
        <v>365.8819</v>
      </c>
      <c r="H447" s="14">
        <f t="shared" si="2"/>
        <v>8.528314738</v>
      </c>
      <c r="I447" s="14">
        <f>IFERROR(__xludf.DUMMYFUNCTION("FILTER(WholeNMJData!D:D,WholeNMJData!$B:$B=$B447)"),83.09333)</f>
        <v>83.09333</v>
      </c>
    </row>
    <row r="448">
      <c r="A448" s="3"/>
      <c r="B448" s="3" t="str">
        <f t="shared" si="1"/>
        <v>con_04m_m67_a3_002</v>
      </c>
      <c r="C448" s="9" t="s">
        <v>492</v>
      </c>
      <c r="D448" s="12">
        <v>6.0</v>
      </c>
      <c r="E448" s="12">
        <v>2774.016</v>
      </c>
      <c r="F448" s="12">
        <v>0.480415</v>
      </c>
      <c r="G448" s="14">
        <f>IFERROR(__xludf.DUMMYFUNCTION("FILTER(WholeNMJData!E:E,WholeNMJData!$B:$B=$B448)"),365.8819)</f>
        <v>365.8819</v>
      </c>
      <c r="H448" s="14">
        <f t="shared" si="2"/>
        <v>7.581725141</v>
      </c>
      <c r="I448" s="14">
        <f>IFERROR(__xludf.DUMMYFUNCTION("FILTER(WholeNMJData!D:D,WholeNMJData!$B:$B=$B448)"),83.09333)</f>
        <v>83.09333</v>
      </c>
    </row>
    <row r="449">
      <c r="A449" s="3"/>
      <c r="B449" s="3" t="str">
        <f t="shared" si="1"/>
        <v>con_04m_m67_a3_002</v>
      </c>
      <c r="C449" s="9" t="s">
        <v>493</v>
      </c>
      <c r="D449" s="12">
        <v>4.0</v>
      </c>
      <c r="E449" s="12">
        <v>2856.073</v>
      </c>
      <c r="F449" s="12">
        <v>0.403817</v>
      </c>
      <c r="G449" s="14">
        <f>IFERROR(__xludf.DUMMYFUNCTION("FILTER(WholeNMJData!E:E,WholeNMJData!$B:$B=$B449)"),365.8819)</f>
        <v>365.8819</v>
      </c>
      <c r="H449" s="14">
        <f t="shared" si="2"/>
        <v>7.805996962</v>
      </c>
      <c r="I449" s="14">
        <f>IFERROR(__xludf.DUMMYFUNCTION("FILTER(WholeNMJData!D:D,WholeNMJData!$B:$B=$B449)"),83.09333)</f>
        <v>83.09333</v>
      </c>
    </row>
    <row r="450">
      <c r="A450" s="3"/>
      <c r="B450" s="3" t="str">
        <f t="shared" si="1"/>
        <v>con_04m_m67_a3_002</v>
      </c>
      <c r="C450" s="9" t="s">
        <v>494</v>
      </c>
      <c r="D450" s="12">
        <v>4.0</v>
      </c>
      <c r="E450" s="12">
        <v>3055.691</v>
      </c>
      <c r="F450" s="12">
        <v>0.34023</v>
      </c>
      <c r="G450" s="14">
        <f>IFERROR(__xludf.DUMMYFUNCTION("FILTER(WholeNMJData!E:E,WholeNMJData!$B:$B=$B450)"),365.8819)</f>
        <v>365.8819</v>
      </c>
      <c r="H450" s="14">
        <f t="shared" si="2"/>
        <v>8.351577381</v>
      </c>
      <c r="I450" s="14">
        <f>IFERROR(__xludf.DUMMYFUNCTION("FILTER(WholeNMJData!D:D,WholeNMJData!$B:$B=$B450)"),83.09333)</f>
        <v>83.09333</v>
      </c>
    </row>
    <row r="451">
      <c r="A451" s="3"/>
      <c r="B451" s="3" t="str">
        <f t="shared" si="1"/>
        <v>con_04m_m67_a3_002</v>
      </c>
      <c r="C451" s="9" t="s">
        <v>495</v>
      </c>
      <c r="D451" s="12">
        <v>21.0</v>
      </c>
      <c r="E451" s="12">
        <v>3355.007</v>
      </c>
      <c r="F451" s="12">
        <v>0.81039</v>
      </c>
      <c r="G451" s="14">
        <f>IFERROR(__xludf.DUMMYFUNCTION("FILTER(WholeNMJData!E:E,WholeNMJData!$B:$B=$B451)"),365.8819)</f>
        <v>365.8819</v>
      </c>
      <c r="H451" s="14">
        <f t="shared" si="2"/>
        <v>9.169644631</v>
      </c>
      <c r="I451" s="14">
        <f>IFERROR(__xludf.DUMMYFUNCTION("FILTER(WholeNMJData!D:D,WholeNMJData!$B:$B=$B451)"),83.09333)</f>
        <v>83.09333</v>
      </c>
    </row>
    <row r="452">
      <c r="A452" s="3"/>
      <c r="B452" s="3" t="str">
        <f t="shared" si="1"/>
        <v>con_04m_m67_a3_002</v>
      </c>
      <c r="C452" s="9" t="s">
        <v>496</v>
      </c>
      <c r="D452" s="12">
        <v>10.0</v>
      </c>
      <c r="E452" s="12">
        <v>3113.569</v>
      </c>
      <c r="F452" s="12">
        <v>0.612268</v>
      </c>
      <c r="G452" s="14">
        <f>IFERROR(__xludf.DUMMYFUNCTION("FILTER(WholeNMJData!E:E,WholeNMJData!$B:$B=$B452)"),365.8819)</f>
        <v>365.8819</v>
      </c>
      <c r="H452" s="14">
        <f t="shared" si="2"/>
        <v>8.509765036</v>
      </c>
      <c r="I452" s="14">
        <f>IFERROR(__xludf.DUMMYFUNCTION("FILTER(WholeNMJData!D:D,WholeNMJData!$B:$B=$B452)"),83.09333)</f>
        <v>83.09333</v>
      </c>
    </row>
    <row r="453">
      <c r="A453" s="3"/>
      <c r="B453" s="3" t="str">
        <f t="shared" si="1"/>
        <v>con_04m_m67_a3_002</v>
      </c>
      <c r="C453" s="9" t="s">
        <v>497</v>
      </c>
      <c r="D453" s="12">
        <v>26.0</v>
      </c>
      <c r="E453" s="12">
        <v>3518.078</v>
      </c>
      <c r="F453" s="12">
        <v>0.55393</v>
      </c>
      <c r="G453" s="14">
        <f>IFERROR(__xludf.DUMMYFUNCTION("FILTER(WholeNMJData!E:E,WholeNMJData!$B:$B=$B453)"),365.8819)</f>
        <v>365.8819</v>
      </c>
      <c r="H453" s="14">
        <f t="shared" si="2"/>
        <v>9.615337627</v>
      </c>
      <c r="I453" s="14">
        <f>IFERROR(__xludf.DUMMYFUNCTION("FILTER(WholeNMJData!D:D,WholeNMJData!$B:$B=$B453)"),83.09333)</f>
        <v>83.09333</v>
      </c>
    </row>
    <row r="454">
      <c r="A454" s="3"/>
      <c r="B454" s="3" t="str">
        <f t="shared" si="1"/>
        <v>con_04m_m67_a3_002</v>
      </c>
      <c r="C454" s="9" t="s">
        <v>498</v>
      </c>
      <c r="D454" s="12">
        <v>156.0</v>
      </c>
      <c r="E454" s="12">
        <v>5076.992</v>
      </c>
      <c r="F454" s="12">
        <v>0.978194</v>
      </c>
      <c r="G454" s="14">
        <f>IFERROR(__xludf.DUMMYFUNCTION("FILTER(WholeNMJData!E:E,WholeNMJData!$B:$B=$B454)"),365.8819)</f>
        <v>365.8819</v>
      </c>
      <c r="H454" s="14">
        <f t="shared" si="2"/>
        <v>13.87604033</v>
      </c>
      <c r="I454" s="14">
        <f>IFERROR(__xludf.DUMMYFUNCTION("FILTER(WholeNMJData!D:D,WholeNMJData!$B:$B=$B454)"),83.09333)</f>
        <v>83.09333</v>
      </c>
    </row>
    <row r="455">
      <c r="A455" s="3"/>
      <c r="B455" s="3" t="str">
        <f t="shared" si="1"/>
        <v>con_04m_m67_a3_002</v>
      </c>
      <c r="C455" s="9" t="s">
        <v>499</v>
      </c>
      <c r="D455" s="12">
        <v>24.0</v>
      </c>
      <c r="E455" s="12">
        <v>3999.444</v>
      </c>
      <c r="F455" s="12">
        <v>0.648549</v>
      </c>
      <c r="G455" s="14">
        <f>IFERROR(__xludf.DUMMYFUNCTION("FILTER(WholeNMJData!E:E,WholeNMJData!$B:$B=$B455)"),365.8819)</f>
        <v>365.8819</v>
      </c>
      <c r="H455" s="14">
        <f t="shared" si="2"/>
        <v>10.9309698</v>
      </c>
      <c r="I455" s="14">
        <f>IFERROR(__xludf.DUMMYFUNCTION("FILTER(WholeNMJData!D:D,WholeNMJData!$B:$B=$B455)"),83.09333)</f>
        <v>83.09333</v>
      </c>
    </row>
    <row r="456">
      <c r="A456" s="3"/>
      <c r="B456" s="3" t="str">
        <f t="shared" si="1"/>
        <v>con_04m_m67_a3_002</v>
      </c>
      <c r="C456" s="9" t="s">
        <v>500</v>
      </c>
      <c r="D456" s="12">
        <v>11.0</v>
      </c>
      <c r="E456" s="12">
        <v>4350.019</v>
      </c>
      <c r="F456" s="12">
        <v>0.651739</v>
      </c>
      <c r="G456" s="14">
        <f>IFERROR(__xludf.DUMMYFUNCTION("FILTER(WholeNMJData!E:E,WholeNMJData!$B:$B=$B456)"),365.8819)</f>
        <v>365.8819</v>
      </c>
      <c r="H456" s="14">
        <f t="shared" si="2"/>
        <v>11.88913417</v>
      </c>
      <c r="I456" s="14">
        <f>IFERROR(__xludf.DUMMYFUNCTION("FILTER(WholeNMJData!D:D,WholeNMJData!$B:$B=$B456)"),83.09333)</f>
        <v>83.09333</v>
      </c>
    </row>
    <row r="457">
      <c r="A457" s="3"/>
      <c r="B457" s="3" t="str">
        <f t="shared" si="1"/>
        <v>con_04m_m67_a3_002</v>
      </c>
      <c r="C457" s="9" t="s">
        <v>501</v>
      </c>
      <c r="D457" s="12">
        <v>3.0</v>
      </c>
      <c r="E457" s="12">
        <v>3413.147</v>
      </c>
      <c r="F457" s="12">
        <v>0.612607</v>
      </c>
      <c r="G457" s="14">
        <f>IFERROR(__xludf.DUMMYFUNCTION("FILTER(WholeNMJData!E:E,WholeNMJData!$B:$B=$B457)"),365.8819)</f>
        <v>365.8819</v>
      </c>
      <c r="H457" s="14">
        <f t="shared" si="2"/>
        <v>9.328548365</v>
      </c>
      <c r="I457" s="14">
        <f>IFERROR(__xludf.DUMMYFUNCTION("FILTER(WholeNMJData!D:D,WholeNMJData!$B:$B=$B457)"),83.09333)</f>
        <v>83.09333</v>
      </c>
    </row>
    <row r="458">
      <c r="A458" s="3"/>
      <c r="B458" s="3" t="str">
        <f t="shared" si="1"/>
        <v>con_04m_m67_a3_002</v>
      </c>
      <c r="C458" s="9" t="s">
        <v>502</v>
      </c>
      <c r="D458" s="12">
        <v>18.0</v>
      </c>
      <c r="E458" s="12">
        <v>4101.813</v>
      </c>
      <c r="F458" s="12">
        <v>0.747345</v>
      </c>
      <c r="G458" s="14">
        <f>IFERROR(__xludf.DUMMYFUNCTION("FILTER(WholeNMJData!E:E,WholeNMJData!$B:$B=$B458)"),365.8819)</f>
        <v>365.8819</v>
      </c>
      <c r="H458" s="14">
        <f t="shared" si="2"/>
        <v>11.2107568</v>
      </c>
      <c r="I458" s="14">
        <f>IFERROR(__xludf.DUMMYFUNCTION("FILTER(WholeNMJData!D:D,WholeNMJData!$B:$B=$B458)"),83.09333)</f>
        <v>83.09333</v>
      </c>
    </row>
    <row r="459">
      <c r="A459" s="3"/>
      <c r="B459" s="3" t="str">
        <f t="shared" si="1"/>
        <v>con_04m_m67_a3_002</v>
      </c>
      <c r="C459" s="9" t="s">
        <v>503</v>
      </c>
      <c r="D459" s="12">
        <v>4.0</v>
      </c>
      <c r="E459" s="12">
        <v>2983.087</v>
      </c>
      <c r="F459" s="12">
        <v>0.421833</v>
      </c>
      <c r="G459" s="14">
        <f>IFERROR(__xludf.DUMMYFUNCTION("FILTER(WholeNMJData!E:E,WholeNMJData!$B:$B=$B459)"),365.8819)</f>
        <v>365.8819</v>
      </c>
      <c r="H459" s="14">
        <f t="shared" si="2"/>
        <v>8.153141765</v>
      </c>
      <c r="I459" s="14">
        <f>IFERROR(__xludf.DUMMYFUNCTION("FILTER(WholeNMJData!D:D,WholeNMJData!$B:$B=$B459)"),83.09333)</f>
        <v>83.09333</v>
      </c>
    </row>
    <row r="460">
      <c r="A460" s="3"/>
      <c r="B460" s="3" t="str">
        <f t="shared" si="1"/>
        <v>con_04m_m67_a3_002</v>
      </c>
      <c r="C460" s="9" t="s">
        <v>504</v>
      </c>
      <c r="D460" s="12">
        <v>93.0</v>
      </c>
      <c r="E460" s="12">
        <v>4585.552</v>
      </c>
      <c r="F460" s="12">
        <v>1.075862</v>
      </c>
      <c r="G460" s="14">
        <f>IFERROR(__xludf.DUMMYFUNCTION("FILTER(WholeNMJData!E:E,WholeNMJData!$B:$B=$B460)"),365.8819)</f>
        <v>365.8819</v>
      </c>
      <c r="H460" s="14">
        <f t="shared" si="2"/>
        <v>12.53287468</v>
      </c>
      <c r="I460" s="14">
        <f>IFERROR(__xludf.DUMMYFUNCTION("FILTER(WholeNMJData!D:D,WholeNMJData!$B:$B=$B460)"),83.09333)</f>
        <v>83.09333</v>
      </c>
    </row>
    <row r="461">
      <c r="A461" s="3"/>
      <c r="B461" s="3" t="str">
        <f t="shared" si="1"/>
        <v>con_04m_m67_a3_002</v>
      </c>
      <c r="C461" s="9" t="s">
        <v>505</v>
      </c>
      <c r="D461" s="12">
        <v>13.0</v>
      </c>
      <c r="E461" s="12">
        <v>3824.18</v>
      </c>
      <c r="F461" s="12">
        <v>0.611962</v>
      </c>
      <c r="G461" s="14">
        <f>IFERROR(__xludf.DUMMYFUNCTION("FILTER(WholeNMJData!E:E,WholeNMJData!$B:$B=$B461)"),365.8819)</f>
        <v>365.8819</v>
      </c>
      <c r="H461" s="14">
        <f t="shared" si="2"/>
        <v>10.45195185</v>
      </c>
      <c r="I461" s="14">
        <f>IFERROR(__xludf.DUMMYFUNCTION("FILTER(WholeNMJData!D:D,WholeNMJData!$B:$B=$B461)"),83.09333)</f>
        <v>83.09333</v>
      </c>
    </row>
    <row r="462">
      <c r="A462" s="3"/>
      <c r="B462" s="3" t="str">
        <f t="shared" si="1"/>
        <v>con_04m_m67_a3_002</v>
      </c>
      <c r="C462" s="9" t="s">
        <v>506</v>
      </c>
      <c r="D462" s="12">
        <v>26.0</v>
      </c>
      <c r="E462" s="12">
        <v>3364.274</v>
      </c>
      <c r="F462" s="12">
        <v>0.523917</v>
      </c>
      <c r="G462" s="14">
        <f>IFERROR(__xludf.DUMMYFUNCTION("FILTER(WholeNMJData!E:E,WholeNMJData!$B:$B=$B462)"),365.8819)</f>
        <v>365.8819</v>
      </c>
      <c r="H462" s="14">
        <f t="shared" si="2"/>
        <v>9.194972476</v>
      </c>
      <c r="I462" s="14">
        <f>IFERROR(__xludf.DUMMYFUNCTION("FILTER(WholeNMJData!D:D,WholeNMJData!$B:$B=$B462)"),83.09333)</f>
        <v>83.09333</v>
      </c>
    </row>
    <row r="463">
      <c r="A463" s="3"/>
      <c r="B463" s="3" t="str">
        <f t="shared" si="1"/>
        <v>con_04m_m67_a3_002</v>
      </c>
      <c r="C463" s="9" t="s">
        <v>507</v>
      </c>
      <c r="D463" s="12">
        <v>149.0</v>
      </c>
      <c r="E463" s="12">
        <v>4403.181</v>
      </c>
      <c r="F463" s="12">
        <v>1.151963</v>
      </c>
      <c r="G463" s="14">
        <f>IFERROR(__xludf.DUMMYFUNCTION("FILTER(WholeNMJData!E:E,WholeNMJData!$B:$B=$B463)"),365.8819)</f>
        <v>365.8819</v>
      </c>
      <c r="H463" s="14">
        <f t="shared" si="2"/>
        <v>12.03443242</v>
      </c>
      <c r="I463" s="14">
        <f>IFERROR(__xludf.DUMMYFUNCTION("FILTER(WholeNMJData!D:D,WholeNMJData!$B:$B=$B463)"),83.09333)</f>
        <v>83.09333</v>
      </c>
    </row>
    <row r="464">
      <c r="A464" s="3"/>
      <c r="B464" s="3" t="str">
        <f t="shared" si="1"/>
        <v>con_04m_m67_a3_002</v>
      </c>
      <c r="C464" s="9" t="s">
        <v>508</v>
      </c>
      <c r="D464" s="12">
        <v>4.0</v>
      </c>
      <c r="E464" s="12">
        <v>3135.347</v>
      </c>
      <c r="F464" s="12">
        <v>0.232096</v>
      </c>
      <c r="G464" s="14">
        <f>IFERROR(__xludf.DUMMYFUNCTION("FILTER(WholeNMJData!E:E,WholeNMJData!$B:$B=$B464)"),365.8819)</f>
        <v>365.8819</v>
      </c>
      <c r="H464" s="14">
        <f t="shared" si="2"/>
        <v>8.569286975</v>
      </c>
      <c r="I464" s="14">
        <f>IFERROR(__xludf.DUMMYFUNCTION("FILTER(WholeNMJData!D:D,WholeNMJData!$B:$B=$B464)"),83.09333)</f>
        <v>83.09333</v>
      </c>
    </row>
    <row r="465">
      <c r="A465" s="3"/>
      <c r="B465" s="3" t="str">
        <f t="shared" si="1"/>
        <v>con_04m_m67_a3_002</v>
      </c>
      <c r="C465" s="9" t="s">
        <v>509</v>
      </c>
      <c r="D465" s="12">
        <v>3.0</v>
      </c>
      <c r="E465" s="12">
        <v>2709.235</v>
      </c>
      <c r="F465" s="12">
        <v>0.078547</v>
      </c>
      <c r="G465" s="14">
        <f>IFERROR(__xludf.DUMMYFUNCTION("FILTER(WholeNMJData!E:E,WholeNMJData!$B:$B=$B465)"),365.8819)</f>
        <v>365.8819</v>
      </c>
      <c r="H465" s="14">
        <f t="shared" si="2"/>
        <v>7.404670742</v>
      </c>
      <c r="I465" s="14">
        <f>IFERROR(__xludf.DUMMYFUNCTION("FILTER(WholeNMJData!D:D,WholeNMJData!$B:$B=$B465)"),83.09333)</f>
        <v>83.09333</v>
      </c>
    </row>
    <row r="466">
      <c r="A466" s="3"/>
      <c r="B466" s="3" t="str">
        <f t="shared" si="1"/>
        <v>con_04m_m67_a3_002</v>
      </c>
      <c r="C466" s="9" t="s">
        <v>510</v>
      </c>
      <c r="D466" s="12">
        <v>15.0</v>
      </c>
      <c r="E466" s="12">
        <v>3092.129</v>
      </c>
      <c r="F466" s="12">
        <v>0.493744</v>
      </c>
      <c r="G466" s="14">
        <f>IFERROR(__xludf.DUMMYFUNCTION("FILTER(WholeNMJData!E:E,WholeNMJData!$B:$B=$B466)"),365.8819)</f>
        <v>365.8819</v>
      </c>
      <c r="H466" s="14">
        <f t="shared" si="2"/>
        <v>8.451166893</v>
      </c>
      <c r="I466" s="14">
        <f>IFERROR(__xludf.DUMMYFUNCTION("FILTER(WholeNMJData!D:D,WholeNMJData!$B:$B=$B466)"),83.09333)</f>
        <v>83.09333</v>
      </c>
    </row>
    <row r="467">
      <c r="A467" s="3"/>
      <c r="B467" s="3" t="str">
        <f t="shared" si="1"/>
        <v>con_04m_m67_a3_002</v>
      </c>
      <c r="C467" s="9" t="s">
        <v>511</v>
      </c>
      <c r="D467" s="12">
        <v>3.0</v>
      </c>
      <c r="E467" s="12">
        <v>2446.261</v>
      </c>
      <c r="F467" s="12">
        <v>0.144587</v>
      </c>
      <c r="G467" s="14">
        <f>IFERROR(__xludf.DUMMYFUNCTION("FILTER(WholeNMJData!E:E,WholeNMJData!$B:$B=$B467)"),365.8819)</f>
        <v>365.8819</v>
      </c>
      <c r="H467" s="14">
        <f t="shared" si="2"/>
        <v>6.685930624</v>
      </c>
      <c r="I467" s="14">
        <f>IFERROR(__xludf.DUMMYFUNCTION("FILTER(WholeNMJData!D:D,WholeNMJData!$B:$B=$B467)"),83.09333)</f>
        <v>83.09333</v>
      </c>
    </row>
    <row r="468">
      <c r="A468" s="3"/>
      <c r="B468" s="3" t="str">
        <f t="shared" si="1"/>
        <v>con_04m_m67_a3_002</v>
      </c>
      <c r="C468" s="9" t="s">
        <v>512</v>
      </c>
      <c r="D468" s="12">
        <v>4.0</v>
      </c>
      <c r="E468" s="12">
        <v>3752.179</v>
      </c>
      <c r="F468" s="12">
        <v>0.438637</v>
      </c>
      <c r="G468" s="14">
        <f>IFERROR(__xludf.DUMMYFUNCTION("FILTER(WholeNMJData!E:E,WholeNMJData!$B:$B=$B468)"),365.8819)</f>
        <v>365.8819</v>
      </c>
      <c r="H468" s="14">
        <f t="shared" si="2"/>
        <v>10.2551643</v>
      </c>
      <c r="I468" s="14">
        <f>IFERROR(__xludf.DUMMYFUNCTION("FILTER(WholeNMJData!D:D,WholeNMJData!$B:$B=$B468)"),83.09333)</f>
        <v>83.09333</v>
      </c>
    </row>
    <row r="469">
      <c r="A469" s="3"/>
      <c r="B469" s="3" t="str">
        <f t="shared" si="1"/>
        <v>con_04m_m67_a3_002</v>
      </c>
      <c r="C469" s="9" t="s">
        <v>513</v>
      </c>
      <c r="D469" s="12">
        <v>4.0</v>
      </c>
      <c r="E469" s="12">
        <v>2838.336</v>
      </c>
      <c r="F469" s="12">
        <v>0.265463</v>
      </c>
      <c r="G469" s="14">
        <f>IFERROR(__xludf.DUMMYFUNCTION("FILTER(WholeNMJData!E:E,WholeNMJData!$B:$B=$B469)"),365.8819)</f>
        <v>365.8819</v>
      </c>
      <c r="H469" s="14">
        <f t="shared" si="2"/>
        <v>7.757519571</v>
      </c>
      <c r="I469" s="14">
        <f>IFERROR(__xludf.DUMMYFUNCTION("FILTER(WholeNMJData!D:D,WholeNMJData!$B:$B=$B469)"),83.09333)</f>
        <v>83.09333</v>
      </c>
    </row>
    <row r="470">
      <c r="A470" s="3"/>
      <c r="B470" s="3" t="str">
        <f t="shared" si="1"/>
        <v>con_04m_m67_a3_002</v>
      </c>
      <c r="C470" s="9" t="s">
        <v>514</v>
      </c>
      <c r="D470" s="12">
        <v>3.0</v>
      </c>
      <c r="E470" s="12">
        <v>2414.004</v>
      </c>
      <c r="F470" s="12">
        <v>0.093098</v>
      </c>
      <c r="G470" s="14">
        <f>IFERROR(__xludf.DUMMYFUNCTION("FILTER(WholeNMJData!E:E,WholeNMJData!$B:$B=$B470)"),365.8819)</f>
        <v>365.8819</v>
      </c>
      <c r="H470" s="14">
        <f t="shared" si="2"/>
        <v>6.597768296</v>
      </c>
      <c r="I470" s="14">
        <f>IFERROR(__xludf.DUMMYFUNCTION("FILTER(WholeNMJData!D:D,WholeNMJData!$B:$B=$B470)"),83.09333)</f>
        <v>83.09333</v>
      </c>
    </row>
    <row r="471">
      <c r="A471" s="3"/>
      <c r="B471" s="3" t="str">
        <f t="shared" si="1"/>
        <v>con_04m_m67_a3_002</v>
      </c>
      <c r="C471" s="9" t="s">
        <v>515</v>
      </c>
      <c r="D471" s="12">
        <v>3.0</v>
      </c>
      <c r="E471" s="12">
        <v>3356.148</v>
      </c>
      <c r="F471" s="12">
        <v>0.400281</v>
      </c>
      <c r="G471" s="14">
        <f>IFERROR(__xludf.DUMMYFUNCTION("FILTER(WholeNMJData!E:E,WholeNMJData!$B:$B=$B471)"),365.8819)</f>
        <v>365.8819</v>
      </c>
      <c r="H471" s="14">
        <f t="shared" si="2"/>
        <v>9.172763124</v>
      </c>
      <c r="I471" s="14">
        <f>IFERROR(__xludf.DUMMYFUNCTION("FILTER(WholeNMJData!D:D,WholeNMJData!$B:$B=$B471)"),83.09333)</f>
        <v>83.09333</v>
      </c>
    </row>
    <row r="472">
      <c r="A472" s="3"/>
      <c r="B472" s="3" t="str">
        <f t="shared" si="1"/>
        <v>con_04m_m67_a3_002</v>
      </c>
      <c r="C472" s="9" t="s">
        <v>516</v>
      </c>
      <c r="D472" s="12">
        <v>100.0</v>
      </c>
      <c r="E472" s="12">
        <v>3368.076</v>
      </c>
      <c r="F472" s="12">
        <v>0.959988</v>
      </c>
      <c r="G472" s="14">
        <f>IFERROR(__xludf.DUMMYFUNCTION("FILTER(WholeNMJData!E:E,WholeNMJData!$B:$B=$B472)"),365.8819)</f>
        <v>365.8819</v>
      </c>
      <c r="H472" s="14">
        <f t="shared" si="2"/>
        <v>9.205363807</v>
      </c>
      <c r="I472" s="14">
        <f>IFERROR(__xludf.DUMMYFUNCTION("FILTER(WholeNMJData!D:D,WholeNMJData!$B:$B=$B472)"),83.09333)</f>
        <v>83.09333</v>
      </c>
    </row>
    <row r="473">
      <c r="A473" s="3"/>
      <c r="B473" s="3" t="str">
        <f t="shared" si="1"/>
        <v>con_04m_m67_a3_002</v>
      </c>
      <c r="C473" s="9" t="s">
        <v>517</v>
      </c>
      <c r="D473" s="12">
        <v>47.0</v>
      </c>
      <c r="E473" s="12">
        <v>4140.038</v>
      </c>
      <c r="F473" s="12">
        <v>0.95329</v>
      </c>
      <c r="G473" s="14">
        <f>IFERROR(__xludf.DUMMYFUNCTION("FILTER(WholeNMJData!E:E,WholeNMJData!$B:$B=$B473)"),365.8819)</f>
        <v>365.8819</v>
      </c>
      <c r="H473" s="14">
        <f t="shared" si="2"/>
        <v>11.31523041</v>
      </c>
      <c r="I473" s="14">
        <f>IFERROR(__xludf.DUMMYFUNCTION("FILTER(WholeNMJData!D:D,WholeNMJData!$B:$B=$B473)"),83.09333)</f>
        <v>83.09333</v>
      </c>
    </row>
    <row r="474">
      <c r="A474" s="3"/>
      <c r="B474" s="3" t="str">
        <f t="shared" si="1"/>
        <v>con_04m_m67_a3_002</v>
      </c>
      <c r="C474" s="9" t="s">
        <v>518</v>
      </c>
      <c r="D474" s="12">
        <v>9.0</v>
      </c>
      <c r="E474" s="12">
        <v>2733.255</v>
      </c>
      <c r="F474" s="12">
        <v>0.364608</v>
      </c>
      <c r="G474" s="14">
        <f>IFERROR(__xludf.DUMMYFUNCTION("FILTER(WholeNMJData!E:E,WholeNMJData!$B:$B=$B474)"),365.8819)</f>
        <v>365.8819</v>
      </c>
      <c r="H474" s="14">
        <f t="shared" si="2"/>
        <v>7.470320341</v>
      </c>
      <c r="I474" s="14">
        <f>IFERROR(__xludf.DUMMYFUNCTION("FILTER(WholeNMJData!D:D,WholeNMJData!$B:$B=$B474)"),83.09333)</f>
        <v>83.09333</v>
      </c>
    </row>
    <row r="475">
      <c r="A475" s="3"/>
      <c r="B475" s="3" t="str">
        <f t="shared" si="1"/>
        <v>con_04m_m67_a3_002</v>
      </c>
      <c r="C475" s="9" t="s">
        <v>519</v>
      </c>
      <c r="D475" s="12">
        <v>12.0</v>
      </c>
      <c r="E475" s="12">
        <v>3789.341</v>
      </c>
      <c r="F475" s="12">
        <v>0.407008</v>
      </c>
      <c r="G475" s="14">
        <f>IFERROR(__xludf.DUMMYFUNCTION("FILTER(WholeNMJData!E:E,WholeNMJData!$B:$B=$B475)"),365.8819)</f>
        <v>365.8819</v>
      </c>
      <c r="H475" s="14">
        <f t="shared" si="2"/>
        <v>10.3567326</v>
      </c>
      <c r="I475" s="14">
        <f>IFERROR(__xludf.DUMMYFUNCTION("FILTER(WholeNMJData!D:D,WholeNMJData!$B:$B=$B475)"),83.09333)</f>
        <v>83.09333</v>
      </c>
    </row>
    <row r="476">
      <c r="A476" s="3"/>
      <c r="B476" s="3" t="str">
        <f t="shared" si="1"/>
        <v>con_04m_m67_a3_002</v>
      </c>
      <c r="C476" s="9" t="s">
        <v>520</v>
      </c>
      <c r="D476" s="12">
        <v>15.0</v>
      </c>
      <c r="E476" s="12">
        <v>4532.725</v>
      </c>
      <c r="F476" s="12">
        <v>0.324894</v>
      </c>
      <c r="G476" s="14">
        <f>IFERROR(__xludf.DUMMYFUNCTION("FILTER(WholeNMJData!E:E,WholeNMJData!$B:$B=$B476)"),365.8819)</f>
        <v>365.8819</v>
      </c>
      <c r="H476" s="14">
        <f t="shared" si="2"/>
        <v>12.38849202</v>
      </c>
      <c r="I476" s="14">
        <f>IFERROR(__xludf.DUMMYFUNCTION("FILTER(WholeNMJData!D:D,WholeNMJData!$B:$B=$B476)"),83.09333)</f>
        <v>83.09333</v>
      </c>
    </row>
    <row r="477">
      <c r="A477" s="3"/>
      <c r="B477" s="3" t="str">
        <f t="shared" si="1"/>
        <v>con_04m_m67_a3_002</v>
      </c>
      <c r="C477" s="9" t="s">
        <v>521</v>
      </c>
      <c r="D477" s="12">
        <v>65.0</v>
      </c>
      <c r="E477" s="12">
        <v>4556.668</v>
      </c>
      <c r="F477" s="12">
        <v>0.796858</v>
      </c>
      <c r="G477" s="14">
        <f>IFERROR(__xludf.DUMMYFUNCTION("FILTER(WholeNMJData!E:E,WholeNMJData!$B:$B=$B477)"),365.8819)</f>
        <v>365.8819</v>
      </c>
      <c r="H477" s="14">
        <f t="shared" si="2"/>
        <v>12.45393117</v>
      </c>
      <c r="I477" s="14">
        <f>IFERROR(__xludf.DUMMYFUNCTION("FILTER(WholeNMJData!D:D,WholeNMJData!$B:$B=$B477)"),83.09333)</f>
        <v>83.09333</v>
      </c>
    </row>
    <row r="478">
      <c r="A478" s="3"/>
      <c r="B478" s="3" t="str">
        <f t="shared" si="1"/>
        <v>con_04m_m67_a3_002</v>
      </c>
      <c r="C478" s="9" t="s">
        <v>522</v>
      </c>
      <c r="D478" s="12">
        <v>3.0</v>
      </c>
      <c r="E478" s="12">
        <v>2508.655</v>
      </c>
      <c r="F478" s="12">
        <v>0.276635</v>
      </c>
      <c r="G478" s="14">
        <f>IFERROR(__xludf.DUMMYFUNCTION("FILTER(WholeNMJData!E:E,WholeNMJData!$B:$B=$B478)"),365.8819)</f>
        <v>365.8819</v>
      </c>
      <c r="H478" s="14">
        <f t="shared" si="2"/>
        <v>6.85646106</v>
      </c>
      <c r="I478" s="14">
        <f>IFERROR(__xludf.DUMMYFUNCTION("FILTER(WholeNMJData!D:D,WholeNMJData!$B:$B=$B478)"),83.09333)</f>
        <v>83.09333</v>
      </c>
    </row>
    <row r="479">
      <c r="A479" s="3"/>
      <c r="B479" s="3" t="str">
        <f t="shared" si="1"/>
        <v>con_04m_m67_a3_002</v>
      </c>
      <c r="C479" s="9" t="s">
        <v>523</v>
      </c>
      <c r="D479" s="12">
        <v>67.0</v>
      </c>
      <c r="E479" s="12">
        <v>5787.15</v>
      </c>
      <c r="F479" s="12">
        <v>0.864743</v>
      </c>
      <c r="G479" s="14">
        <f>IFERROR(__xludf.DUMMYFUNCTION("FILTER(WholeNMJData!E:E,WholeNMJData!$B:$B=$B479)"),365.8819)</f>
        <v>365.8819</v>
      </c>
      <c r="H479" s="14">
        <f t="shared" si="2"/>
        <v>15.81698903</v>
      </c>
      <c r="I479" s="14">
        <f>IFERROR(__xludf.DUMMYFUNCTION("FILTER(WholeNMJData!D:D,WholeNMJData!$B:$B=$B479)"),83.09333)</f>
        <v>83.09333</v>
      </c>
    </row>
    <row r="480">
      <c r="A480" s="3"/>
      <c r="B480" s="3" t="str">
        <f t="shared" si="1"/>
        <v>con_04m_m67_a3_002</v>
      </c>
      <c r="C480" s="9" t="s">
        <v>524</v>
      </c>
      <c r="D480" s="12">
        <v>5.0</v>
      </c>
      <c r="E480" s="12">
        <v>2678.567</v>
      </c>
      <c r="F480" s="12">
        <v>0.286034</v>
      </c>
      <c r="G480" s="14">
        <f>IFERROR(__xludf.DUMMYFUNCTION("FILTER(WholeNMJData!E:E,WholeNMJData!$B:$B=$B480)"),365.8819)</f>
        <v>365.8819</v>
      </c>
      <c r="H480" s="14">
        <f t="shared" si="2"/>
        <v>7.320851346</v>
      </c>
      <c r="I480" s="14">
        <f>IFERROR(__xludf.DUMMYFUNCTION("FILTER(WholeNMJData!D:D,WholeNMJData!$B:$B=$B480)"),83.09333)</f>
        <v>83.09333</v>
      </c>
    </row>
    <row r="481">
      <c r="A481" s="3"/>
      <c r="B481" s="3" t="str">
        <f t="shared" si="1"/>
        <v>con_04m_m67_a3_002</v>
      </c>
      <c r="C481" s="9" t="s">
        <v>525</v>
      </c>
      <c r="D481" s="12">
        <v>27.0</v>
      </c>
      <c r="E481" s="12">
        <v>3782.977</v>
      </c>
      <c r="F481" s="12">
        <v>0.991991</v>
      </c>
      <c r="G481" s="14">
        <f>IFERROR(__xludf.DUMMYFUNCTION("FILTER(WholeNMJData!E:E,WholeNMJData!$B:$B=$B481)"),365.8819)</f>
        <v>365.8819</v>
      </c>
      <c r="H481" s="14">
        <f t="shared" si="2"/>
        <v>10.33933901</v>
      </c>
      <c r="I481" s="14">
        <f>IFERROR(__xludf.DUMMYFUNCTION("FILTER(WholeNMJData!D:D,WholeNMJData!$B:$B=$B481)"),83.09333)</f>
        <v>83.09333</v>
      </c>
    </row>
    <row r="482">
      <c r="A482" s="3"/>
      <c r="B482" s="3" t="str">
        <f t="shared" si="1"/>
        <v>con_04m_m67_a3_002</v>
      </c>
      <c r="C482" s="9" t="s">
        <v>526</v>
      </c>
      <c r="D482" s="12">
        <v>7.0</v>
      </c>
      <c r="E482" s="12">
        <v>3334.382</v>
      </c>
      <c r="F482" s="12">
        <v>0.329307</v>
      </c>
      <c r="G482" s="14">
        <f>IFERROR(__xludf.DUMMYFUNCTION("FILTER(WholeNMJData!E:E,WholeNMJData!$B:$B=$B482)"),365.8819)</f>
        <v>365.8819</v>
      </c>
      <c r="H482" s="14">
        <f t="shared" si="2"/>
        <v>9.113273983</v>
      </c>
      <c r="I482" s="14">
        <f>IFERROR(__xludf.DUMMYFUNCTION("FILTER(WholeNMJData!D:D,WholeNMJData!$B:$B=$B482)"),83.09333)</f>
        <v>83.09333</v>
      </c>
    </row>
    <row r="483">
      <c r="A483" s="3"/>
      <c r="B483" s="3" t="str">
        <f t="shared" si="1"/>
        <v>con_04m_m67_a3_002</v>
      </c>
      <c r="C483" s="9" t="s">
        <v>527</v>
      </c>
      <c r="D483" s="12">
        <v>82.0</v>
      </c>
      <c r="E483" s="12">
        <v>4838.023</v>
      </c>
      <c r="F483" s="12">
        <v>1.205327</v>
      </c>
      <c r="G483" s="14">
        <f>IFERROR(__xludf.DUMMYFUNCTION("FILTER(WholeNMJData!E:E,WholeNMJData!$B:$B=$B483)"),365.8819)</f>
        <v>365.8819</v>
      </c>
      <c r="H483" s="14">
        <f t="shared" si="2"/>
        <v>13.22290881</v>
      </c>
      <c r="I483" s="14">
        <f>IFERROR(__xludf.DUMMYFUNCTION("FILTER(WholeNMJData!D:D,WholeNMJData!$B:$B=$B483)"),83.09333)</f>
        <v>83.09333</v>
      </c>
    </row>
    <row r="484">
      <c r="A484" s="3"/>
      <c r="B484" s="3" t="str">
        <f t="shared" si="1"/>
        <v>con_04m_m67_a3_002</v>
      </c>
      <c r="C484" s="9" t="s">
        <v>528</v>
      </c>
      <c r="D484" s="12">
        <v>5.0</v>
      </c>
      <c r="E484" s="12">
        <v>2694.251</v>
      </c>
      <c r="F484" s="12">
        <v>0.247946</v>
      </c>
      <c r="G484" s="14">
        <f>IFERROR(__xludf.DUMMYFUNCTION("FILTER(WholeNMJData!E:E,WholeNMJData!$B:$B=$B484)"),365.8819)</f>
        <v>365.8819</v>
      </c>
      <c r="H484" s="14">
        <f t="shared" si="2"/>
        <v>7.363717637</v>
      </c>
      <c r="I484" s="14">
        <f>IFERROR(__xludf.DUMMYFUNCTION("FILTER(WholeNMJData!D:D,WholeNMJData!$B:$B=$B484)"),83.09333)</f>
        <v>83.09333</v>
      </c>
    </row>
    <row r="485">
      <c r="A485" s="3"/>
      <c r="B485" s="3" t="str">
        <f t="shared" si="1"/>
        <v>con_04m_m67_a3_002</v>
      </c>
      <c r="C485" s="9" t="s">
        <v>529</v>
      </c>
      <c r="D485" s="12">
        <v>48.0</v>
      </c>
      <c r="E485" s="12">
        <v>3780.255</v>
      </c>
      <c r="F485" s="12">
        <v>0.78393</v>
      </c>
      <c r="G485" s="14">
        <f>IFERROR(__xludf.DUMMYFUNCTION("FILTER(WholeNMJData!E:E,WholeNMJData!$B:$B=$B485)"),365.8819)</f>
        <v>365.8819</v>
      </c>
      <c r="H485" s="14">
        <f t="shared" si="2"/>
        <v>10.33189945</v>
      </c>
      <c r="I485" s="14">
        <f>IFERROR(__xludf.DUMMYFUNCTION("FILTER(WholeNMJData!D:D,WholeNMJData!$B:$B=$B485)"),83.09333)</f>
        <v>83.09333</v>
      </c>
    </row>
    <row r="486">
      <c r="A486" s="3"/>
      <c r="B486" s="3" t="str">
        <f t="shared" si="1"/>
        <v>con_04m_m67_a3_002</v>
      </c>
      <c r="C486" s="9" t="s">
        <v>530</v>
      </c>
      <c r="D486" s="12">
        <v>17.0</v>
      </c>
      <c r="E486" s="12">
        <v>3715.472</v>
      </c>
      <c r="F486" s="12">
        <v>0.528861</v>
      </c>
      <c r="G486" s="14">
        <f>IFERROR(__xludf.DUMMYFUNCTION("FILTER(WholeNMJData!E:E,WholeNMJData!$B:$B=$B486)"),365.8819)</f>
        <v>365.8819</v>
      </c>
      <c r="H486" s="14">
        <f t="shared" si="2"/>
        <v>10.15483958</v>
      </c>
      <c r="I486" s="14">
        <f>IFERROR(__xludf.DUMMYFUNCTION("FILTER(WholeNMJData!D:D,WholeNMJData!$B:$B=$B486)"),83.09333)</f>
        <v>83.09333</v>
      </c>
    </row>
    <row r="487">
      <c r="A487" s="3"/>
      <c r="B487" s="3" t="str">
        <f t="shared" si="1"/>
        <v>con_04m_m67_a3_002</v>
      </c>
      <c r="C487" s="9" t="s">
        <v>531</v>
      </c>
      <c r="D487" s="12">
        <v>4.0</v>
      </c>
      <c r="E487" s="12">
        <v>2705.858</v>
      </c>
      <c r="F487" s="12">
        <v>0.182802</v>
      </c>
      <c r="G487" s="14">
        <f>IFERROR(__xludf.DUMMYFUNCTION("FILTER(WholeNMJData!E:E,WholeNMJData!$B:$B=$B487)"),365.8819)</f>
        <v>365.8819</v>
      </c>
      <c r="H487" s="14">
        <f t="shared" si="2"/>
        <v>7.395440988</v>
      </c>
      <c r="I487" s="14">
        <f>IFERROR(__xludf.DUMMYFUNCTION("FILTER(WholeNMJData!D:D,WholeNMJData!$B:$B=$B487)"),83.09333)</f>
        <v>83.09333</v>
      </c>
    </row>
    <row r="488">
      <c r="A488" s="3"/>
      <c r="B488" s="3" t="str">
        <f t="shared" si="1"/>
        <v>con_04m_m67_a3_002</v>
      </c>
      <c r="C488" s="9" t="s">
        <v>532</v>
      </c>
      <c r="D488" s="12">
        <v>20.0</v>
      </c>
      <c r="E488" s="12">
        <v>3767.501</v>
      </c>
      <c r="F488" s="12">
        <v>0.751108</v>
      </c>
      <c r="G488" s="14">
        <f>IFERROR(__xludf.DUMMYFUNCTION("FILTER(WholeNMJData!E:E,WholeNMJData!$B:$B=$B488)"),365.8819)</f>
        <v>365.8819</v>
      </c>
      <c r="H488" s="14">
        <f t="shared" si="2"/>
        <v>10.2970412</v>
      </c>
      <c r="I488" s="14">
        <f>IFERROR(__xludf.DUMMYFUNCTION("FILTER(WholeNMJData!D:D,WholeNMJData!$B:$B=$B488)"),83.09333)</f>
        <v>83.09333</v>
      </c>
    </row>
    <row r="489">
      <c r="A489" s="3"/>
      <c r="B489" s="3" t="str">
        <f t="shared" si="1"/>
        <v>con_04m_m67_a3_002</v>
      </c>
      <c r="C489" s="9" t="s">
        <v>533</v>
      </c>
      <c r="D489" s="12">
        <v>18.0</v>
      </c>
      <c r="E489" s="12">
        <v>2101.05</v>
      </c>
      <c r="F489" s="12">
        <v>0.482774</v>
      </c>
      <c r="G489" s="14">
        <f>IFERROR(__xludf.DUMMYFUNCTION("FILTER(WholeNMJData!E:E,WholeNMJData!$B:$B=$B489)"),365.8819)</f>
        <v>365.8819</v>
      </c>
      <c r="H489" s="14">
        <f t="shared" si="2"/>
        <v>5.742426723</v>
      </c>
      <c r="I489" s="14">
        <f>IFERROR(__xludf.DUMMYFUNCTION("FILTER(WholeNMJData!D:D,WholeNMJData!$B:$B=$B489)"),83.09333)</f>
        <v>83.09333</v>
      </c>
    </row>
    <row r="490">
      <c r="A490" s="3"/>
      <c r="B490" s="3" t="str">
        <f t="shared" si="1"/>
        <v>con_04m_m67_a3_002</v>
      </c>
      <c r="C490" s="9" t="s">
        <v>534</v>
      </c>
      <c r="D490" s="12">
        <v>4.0</v>
      </c>
      <c r="E490" s="12">
        <v>2639.826</v>
      </c>
      <c r="F490" s="12">
        <v>0.313134</v>
      </c>
      <c r="G490" s="14">
        <f>IFERROR(__xludf.DUMMYFUNCTION("FILTER(WholeNMJData!E:E,WholeNMJData!$B:$B=$B490)"),365.8819)</f>
        <v>365.8819</v>
      </c>
      <c r="H490" s="14">
        <f t="shared" si="2"/>
        <v>7.214967453</v>
      </c>
      <c r="I490" s="14">
        <f>IFERROR(__xludf.DUMMYFUNCTION("FILTER(WholeNMJData!D:D,WholeNMJData!$B:$B=$B490)"),83.09333)</f>
        <v>83.09333</v>
      </c>
    </row>
    <row r="491">
      <c r="A491" s="3"/>
      <c r="B491" s="3" t="str">
        <f t="shared" si="1"/>
        <v>con_04m_m67_a3_002</v>
      </c>
      <c r="C491" s="9" t="s">
        <v>535</v>
      </c>
      <c r="D491" s="12">
        <v>31.0</v>
      </c>
      <c r="E491" s="12">
        <v>3102.836</v>
      </c>
      <c r="F491" s="12">
        <v>0.730047</v>
      </c>
      <c r="G491" s="14">
        <f>IFERROR(__xludf.DUMMYFUNCTION("FILTER(WholeNMJData!E:E,WholeNMJData!$B:$B=$B491)"),365.8819)</f>
        <v>365.8819</v>
      </c>
      <c r="H491" s="14">
        <f t="shared" si="2"/>
        <v>8.480430434</v>
      </c>
      <c r="I491" s="14">
        <f>IFERROR(__xludf.DUMMYFUNCTION("FILTER(WholeNMJData!D:D,WholeNMJData!$B:$B=$B491)"),83.09333)</f>
        <v>83.09333</v>
      </c>
    </row>
    <row r="492">
      <c r="A492" s="3"/>
      <c r="B492" s="3" t="str">
        <f t="shared" si="1"/>
        <v>con_04m_m67_a3_002</v>
      </c>
      <c r="C492" s="9" t="s">
        <v>536</v>
      </c>
      <c r="D492" s="12">
        <v>6.0</v>
      </c>
      <c r="E492" s="12">
        <v>3134.683</v>
      </c>
      <c r="F492" s="12">
        <v>0.262241</v>
      </c>
      <c r="G492" s="14">
        <f>IFERROR(__xludf.DUMMYFUNCTION("FILTER(WholeNMJData!E:E,WholeNMJData!$B:$B=$B492)"),365.8819)</f>
        <v>365.8819</v>
      </c>
      <c r="H492" s="14">
        <f t="shared" si="2"/>
        <v>8.567472182</v>
      </c>
      <c r="I492" s="14">
        <f>IFERROR(__xludf.DUMMYFUNCTION("FILTER(WholeNMJData!D:D,WholeNMJData!$B:$B=$B492)"),83.09333)</f>
        <v>83.09333</v>
      </c>
    </row>
    <row r="493">
      <c r="A493" s="3"/>
      <c r="B493" s="3" t="str">
        <f t="shared" si="1"/>
        <v>con_04m_m67_a3_002</v>
      </c>
      <c r="C493" s="9" t="s">
        <v>537</v>
      </c>
      <c r="D493" s="12">
        <v>3.0</v>
      </c>
      <c r="E493" s="12">
        <v>2528.888</v>
      </c>
      <c r="F493" s="12">
        <v>0.129924</v>
      </c>
      <c r="G493" s="14">
        <f>IFERROR(__xludf.DUMMYFUNCTION("FILTER(WholeNMJData!E:E,WholeNMJData!$B:$B=$B493)"),365.8819)</f>
        <v>365.8819</v>
      </c>
      <c r="H493" s="14">
        <f t="shared" si="2"/>
        <v>6.911760325</v>
      </c>
      <c r="I493" s="14">
        <f>IFERROR(__xludf.DUMMYFUNCTION("FILTER(WholeNMJData!D:D,WholeNMJData!$B:$B=$B493)"),83.09333)</f>
        <v>83.09333</v>
      </c>
    </row>
    <row r="494">
      <c r="A494" s="3"/>
      <c r="B494" s="3" t="str">
        <f t="shared" si="1"/>
        <v>con_04m_m67_a3_002</v>
      </c>
      <c r="C494" s="9" t="s">
        <v>538</v>
      </c>
      <c r="D494" s="12">
        <v>3.0</v>
      </c>
      <c r="E494" s="12">
        <v>2634.975</v>
      </c>
      <c r="F494" s="12">
        <v>0.316982</v>
      </c>
      <c r="G494" s="14">
        <f>IFERROR(__xludf.DUMMYFUNCTION("FILTER(WholeNMJData!E:E,WholeNMJData!$B:$B=$B494)"),365.8819)</f>
        <v>365.8819</v>
      </c>
      <c r="H494" s="14">
        <f t="shared" si="2"/>
        <v>7.201709076</v>
      </c>
      <c r="I494" s="14">
        <f>IFERROR(__xludf.DUMMYFUNCTION("FILTER(WholeNMJData!D:D,WholeNMJData!$B:$B=$B494)"),83.09333)</f>
        <v>83.09333</v>
      </c>
    </row>
    <row r="495">
      <c r="A495" s="3"/>
      <c r="B495" s="3" t="str">
        <f t="shared" si="1"/>
        <v>con_04m_m67_a3_002</v>
      </c>
      <c r="C495" s="9" t="s">
        <v>539</v>
      </c>
      <c r="D495" s="12">
        <v>7.0</v>
      </c>
      <c r="E495" s="12">
        <v>2914.163</v>
      </c>
      <c r="F495" s="12">
        <v>0.199488</v>
      </c>
      <c r="G495" s="14">
        <f>IFERROR(__xludf.DUMMYFUNCTION("FILTER(WholeNMJData!E:E,WholeNMJData!$B:$B=$B495)"),365.8819)</f>
        <v>365.8819</v>
      </c>
      <c r="H495" s="14">
        <f t="shared" si="2"/>
        <v>7.96476404</v>
      </c>
      <c r="I495" s="14">
        <f>IFERROR(__xludf.DUMMYFUNCTION("FILTER(WholeNMJData!D:D,WholeNMJData!$B:$B=$B495)"),83.09333)</f>
        <v>83.09333</v>
      </c>
    </row>
    <row r="496">
      <c r="A496" s="3"/>
      <c r="B496" s="3" t="str">
        <f t="shared" si="1"/>
        <v>con_04m_m67_a3_002</v>
      </c>
      <c r="C496" s="9" t="s">
        <v>540</v>
      </c>
      <c r="D496" s="12">
        <v>3.0</v>
      </c>
      <c r="E496" s="12">
        <v>2769.978</v>
      </c>
      <c r="F496" s="12">
        <v>0.184522</v>
      </c>
      <c r="G496" s="14">
        <f>IFERROR(__xludf.DUMMYFUNCTION("FILTER(WholeNMJData!E:E,WholeNMJData!$B:$B=$B496)"),365.8819)</f>
        <v>365.8819</v>
      </c>
      <c r="H496" s="14">
        <f t="shared" si="2"/>
        <v>7.570688793</v>
      </c>
      <c r="I496" s="14">
        <f>IFERROR(__xludf.DUMMYFUNCTION("FILTER(WholeNMJData!D:D,WholeNMJData!$B:$B=$B496)"),83.09333)</f>
        <v>83.09333</v>
      </c>
    </row>
    <row r="497">
      <c r="A497" s="3"/>
      <c r="B497" s="3" t="str">
        <f t="shared" si="1"/>
        <v>con_04m_m67_a3_002</v>
      </c>
      <c r="C497" s="9" t="s">
        <v>541</v>
      </c>
      <c r="D497" s="12">
        <v>40.0</v>
      </c>
      <c r="E497" s="12">
        <v>4532.741</v>
      </c>
      <c r="F497" s="12">
        <v>0.694937</v>
      </c>
      <c r="G497" s="14">
        <f>IFERROR(__xludf.DUMMYFUNCTION("FILTER(WholeNMJData!E:E,WholeNMJData!$B:$B=$B497)"),365.8819)</f>
        <v>365.8819</v>
      </c>
      <c r="H497" s="14">
        <f t="shared" si="2"/>
        <v>12.38853575</v>
      </c>
      <c r="I497" s="14">
        <f>IFERROR(__xludf.DUMMYFUNCTION("FILTER(WholeNMJData!D:D,WholeNMJData!$B:$B=$B497)"),83.09333)</f>
        <v>83.09333</v>
      </c>
    </row>
    <row r="498">
      <c r="A498" s="3"/>
      <c r="B498" s="3" t="str">
        <f t="shared" si="1"/>
        <v>con_04m_m67_a3_002</v>
      </c>
      <c r="C498" s="9" t="s">
        <v>542</v>
      </c>
      <c r="D498" s="12">
        <v>14.0</v>
      </c>
      <c r="E498" s="12">
        <v>2084.192</v>
      </c>
      <c r="F498" s="12">
        <v>0.532644</v>
      </c>
      <c r="G498" s="14">
        <f>IFERROR(__xludf.DUMMYFUNCTION("FILTER(WholeNMJData!E:E,WholeNMJData!$B:$B=$B498)"),365.8819)</f>
        <v>365.8819</v>
      </c>
      <c r="H498" s="14">
        <f t="shared" si="2"/>
        <v>5.696351746</v>
      </c>
      <c r="I498" s="14">
        <f>IFERROR(__xludf.DUMMYFUNCTION("FILTER(WholeNMJData!D:D,WholeNMJData!$B:$B=$B498)"),83.09333)</f>
        <v>83.09333</v>
      </c>
    </row>
    <row r="499">
      <c r="A499" s="3"/>
      <c r="B499" s="3" t="str">
        <f t="shared" si="1"/>
        <v>con_04m_m67_a3_002</v>
      </c>
      <c r="C499" s="9" t="s">
        <v>543</v>
      </c>
      <c r="D499" s="12">
        <v>5.0</v>
      </c>
      <c r="E499" s="12">
        <v>2548.737</v>
      </c>
      <c r="F499" s="12">
        <v>0.206679</v>
      </c>
      <c r="G499" s="14">
        <f>IFERROR(__xludf.DUMMYFUNCTION("FILTER(WholeNMJData!E:E,WholeNMJData!$B:$B=$B499)"),365.8819)</f>
        <v>365.8819</v>
      </c>
      <c r="H499" s="14">
        <f t="shared" si="2"/>
        <v>6.96601007</v>
      </c>
      <c r="I499" s="14">
        <f>IFERROR(__xludf.DUMMYFUNCTION("FILTER(WholeNMJData!D:D,WholeNMJData!$B:$B=$B499)"),83.09333)</f>
        <v>83.09333</v>
      </c>
    </row>
    <row r="500">
      <c r="A500" s="3"/>
      <c r="B500" s="3" t="str">
        <f t="shared" si="1"/>
        <v>con_04m_m67_a3_002</v>
      </c>
      <c r="C500" s="9" t="s">
        <v>544</v>
      </c>
      <c r="D500" s="12">
        <v>4.0</v>
      </c>
      <c r="E500" s="12">
        <v>3209.083</v>
      </c>
      <c r="F500" s="12">
        <v>0.375113</v>
      </c>
      <c r="G500" s="14">
        <f>IFERROR(__xludf.DUMMYFUNCTION("FILTER(WholeNMJData!E:E,WholeNMJData!$B:$B=$B500)"),365.8819)</f>
        <v>365.8819</v>
      </c>
      <c r="H500" s="14">
        <f t="shared" si="2"/>
        <v>8.770816485</v>
      </c>
      <c r="I500" s="14">
        <f>IFERROR(__xludf.DUMMYFUNCTION("FILTER(WholeNMJData!D:D,WholeNMJData!$B:$B=$B500)"),83.09333)</f>
        <v>83.09333</v>
      </c>
    </row>
    <row r="501">
      <c r="A501" s="3"/>
      <c r="B501" s="3" t="str">
        <f t="shared" si="1"/>
        <v>con_04m_m67_a3_002</v>
      </c>
      <c r="C501" s="9" t="s">
        <v>545</v>
      </c>
      <c r="D501" s="12">
        <v>3.0</v>
      </c>
      <c r="E501" s="12">
        <v>2618.518</v>
      </c>
      <c r="F501" s="12">
        <v>0.391757</v>
      </c>
      <c r="G501" s="14">
        <f>IFERROR(__xludf.DUMMYFUNCTION("FILTER(WholeNMJData!E:E,WholeNMJData!$B:$B=$B501)"),365.8819)</f>
        <v>365.8819</v>
      </c>
      <c r="H501" s="14">
        <f t="shared" si="2"/>
        <v>7.156730081</v>
      </c>
      <c r="I501" s="14">
        <f>IFERROR(__xludf.DUMMYFUNCTION("FILTER(WholeNMJData!D:D,WholeNMJData!$B:$B=$B501)"),83.09333)</f>
        <v>83.09333</v>
      </c>
    </row>
    <row r="502">
      <c r="A502" s="3"/>
      <c r="B502" s="3" t="str">
        <f t="shared" si="1"/>
        <v>con_04m_m67_a3_002</v>
      </c>
      <c r="C502" s="9" t="s">
        <v>546</v>
      </c>
      <c r="D502" s="12">
        <v>4.0</v>
      </c>
      <c r="E502" s="12">
        <v>2657.723</v>
      </c>
      <c r="F502" s="12">
        <v>0.442173</v>
      </c>
      <c r="G502" s="14">
        <f>IFERROR(__xludf.DUMMYFUNCTION("FILTER(WholeNMJData!E:E,WholeNMJData!$B:$B=$B502)"),365.8819)</f>
        <v>365.8819</v>
      </c>
      <c r="H502" s="14">
        <f t="shared" si="2"/>
        <v>7.263882143</v>
      </c>
      <c r="I502" s="14">
        <f>IFERROR(__xludf.DUMMYFUNCTION("FILTER(WholeNMJData!D:D,WholeNMJData!$B:$B=$B502)"),83.09333)</f>
        <v>83.09333</v>
      </c>
    </row>
    <row r="503">
      <c r="A503" s="3"/>
      <c r="B503" s="3" t="str">
        <f t="shared" si="1"/>
        <v>con_04m_m67_a3_002</v>
      </c>
      <c r="C503" s="9" t="s">
        <v>547</v>
      </c>
      <c r="D503" s="12">
        <v>6.0</v>
      </c>
      <c r="E503" s="12">
        <v>2580.254</v>
      </c>
      <c r="F503" s="12">
        <v>0.300652</v>
      </c>
      <c r="G503" s="14">
        <f>IFERROR(__xludf.DUMMYFUNCTION("FILTER(WholeNMJData!E:E,WholeNMJData!$B:$B=$B503)"),365.8819)</f>
        <v>365.8819</v>
      </c>
      <c r="H503" s="14">
        <f t="shared" si="2"/>
        <v>7.052149888</v>
      </c>
      <c r="I503" s="14">
        <f>IFERROR(__xludf.DUMMYFUNCTION("FILTER(WholeNMJData!D:D,WholeNMJData!$B:$B=$B503)"),83.09333)</f>
        <v>83.09333</v>
      </c>
    </row>
    <row r="504">
      <c r="A504" s="3"/>
      <c r="B504" s="3" t="str">
        <f t="shared" si="1"/>
        <v>con_04m_m67_a3_002</v>
      </c>
      <c r="C504" s="9" t="s">
        <v>548</v>
      </c>
      <c r="D504" s="12">
        <v>19.0</v>
      </c>
      <c r="E504" s="12">
        <v>3398.891</v>
      </c>
      <c r="F504" s="12">
        <v>0.878959</v>
      </c>
      <c r="G504" s="14">
        <f>IFERROR(__xludf.DUMMYFUNCTION("FILTER(WholeNMJData!E:E,WholeNMJData!$B:$B=$B504)"),365.8819)</f>
        <v>365.8819</v>
      </c>
      <c r="H504" s="14">
        <f t="shared" si="2"/>
        <v>9.289584973</v>
      </c>
      <c r="I504" s="14">
        <f>IFERROR(__xludf.DUMMYFUNCTION("FILTER(WholeNMJData!D:D,WholeNMJData!$B:$B=$B504)"),83.09333)</f>
        <v>83.09333</v>
      </c>
    </row>
    <row r="505">
      <c r="A505" s="3"/>
      <c r="B505" s="3" t="str">
        <f t="shared" si="1"/>
        <v>con_04m_m67_a3_002</v>
      </c>
      <c r="C505" s="9" t="s">
        <v>549</v>
      </c>
      <c r="D505" s="12">
        <v>58.0</v>
      </c>
      <c r="E505" s="12">
        <v>2149.036</v>
      </c>
      <c r="F505" s="12">
        <v>0.72099</v>
      </c>
      <c r="G505" s="14">
        <f>IFERROR(__xludf.DUMMYFUNCTION("FILTER(WholeNMJData!E:E,WholeNMJData!$B:$B=$B505)"),365.8819)</f>
        <v>365.8819</v>
      </c>
      <c r="H505" s="14">
        <f t="shared" si="2"/>
        <v>5.873578332</v>
      </c>
      <c r="I505" s="14">
        <f>IFERROR(__xludf.DUMMYFUNCTION("FILTER(WholeNMJData!D:D,WholeNMJData!$B:$B=$B505)"),83.09333)</f>
        <v>83.09333</v>
      </c>
    </row>
    <row r="506">
      <c r="A506" s="3"/>
      <c r="B506" s="3" t="str">
        <f t="shared" si="1"/>
        <v>con_04m_m67_a3_002</v>
      </c>
      <c r="C506" s="9" t="s">
        <v>550</v>
      </c>
      <c r="D506" s="12">
        <v>37.0</v>
      </c>
      <c r="E506" s="12">
        <v>3597.29</v>
      </c>
      <c r="F506" s="12">
        <v>0.908207</v>
      </c>
      <c r="G506" s="14">
        <f>IFERROR(__xludf.DUMMYFUNCTION("FILTER(WholeNMJData!E:E,WholeNMJData!$B:$B=$B506)"),365.8819)</f>
        <v>365.8819</v>
      </c>
      <c r="H506" s="14">
        <f t="shared" si="2"/>
        <v>9.831833715</v>
      </c>
      <c r="I506" s="14">
        <f>IFERROR(__xludf.DUMMYFUNCTION("FILTER(WholeNMJData!D:D,WholeNMJData!$B:$B=$B506)"),83.09333)</f>
        <v>83.09333</v>
      </c>
    </row>
    <row r="507">
      <c r="A507" s="3"/>
      <c r="B507" s="3" t="str">
        <f t="shared" si="1"/>
        <v>con_04m_m67_a3_002</v>
      </c>
      <c r="C507" s="9" t="s">
        <v>551</v>
      </c>
      <c r="D507" s="12">
        <v>85.0</v>
      </c>
      <c r="E507" s="12">
        <v>5011.74</v>
      </c>
      <c r="F507" s="12">
        <v>1.015434</v>
      </c>
      <c r="G507" s="14">
        <f>IFERROR(__xludf.DUMMYFUNCTION("FILTER(WholeNMJData!E:E,WholeNMJData!$B:$B=$B507)"),365.8819)</f>
        <v>365.8819</v>
      </c>
      <c r="H507" s="14">
        <f t="shared" si="2"/>
        <v>13.69769863</v>
      </c>
      <c r="I507" s="14">
        <f>IFERROR(__xludf.DUMMYFUNCTION("FILTER(WholeNMJData!D:D,WholeNMJData!$B:$B=$B507)"),83.09333)</f>
        <v>83.09333</v>
      </c>
    </row>
    <row r="508">
      <c r="A508" s="3"/>
      <c r="B508" s="3" t="str">
        <f t="shared" si="1"/>
        <v>con_04m_m67_a3_002</v>
      </c>
      <c r="C508" s="9" t="s">
        <v>552</v>
      </c>
      <c r="D508" s="12">
        <v>58.0</v>
      </c>
      <c r="E508" s="12">
        <v>3939.031</v>
      </c>
      <c r="F508" s="12">
        <v>0.864849</v>
      </c>
      <c r="G508" s="14">
        <f>IFERROR(__xludf.DUMMYFUNCTION("FILTER(WholeNMJData!E:E,WholeNMJData!$B:$B=$B508)"),365.8819)</f>
        <v>365.8819</v>
      </c>
      <c r="H508" s="14">
        <f t="shared" si="2"/>
        <v>10.76585368</v>
      </c>
      <c r="I508" s="14">
        <f>IFERROR(__xludf.DUMMYFUNCTION("FILTER(WholeNMJData!D:D,WholeNMJData!$B:$B=$B508)"),83.09333)</f>
        <v>83.09333</v>
      </c>
    </row>
    <row r="509">
      <c r="A509" s="3"/>
      <c r="B509" s="3" t="str">
        <f t="shared" si="1"/>
        <v>con_04m_m67_a3_002</v>
      </c>
      <c r="C509" s="9" t="s">
        <v>553</v>
      </c>
      <c r="D509" s="12">
        <v>18.0</v>
      </c>
      <c r="E509" s="12">
        <v>3010.654</v>
      </c>
      <c r="F509" s="12">
        <v>0.718031</v>
      </c>
      <c r="G509" s="14">
        <f>IFERROR(__xludf.DUMMYFUNCTION("FILTER(WholeNMJData!E:E,WholeNMJData!$B:$B=$B509)"),365.8819)</f>
        <v>365.8819</v>
      </c>
      <c r="H509" s="14">
        <f t="shared" si="2"/>
        <v>8.228485749</v>
      </c>
      <c r="I509" s="14">
        <f>IFERROR(__xludf.DUMMYFUNCTION("FILTER(WholeNMJData!D:D,WholeNMJData!$B:$B=$B509)"),83.09333)</f>
        <v>83.09333</v>
      </c>
    </row>
    <row r="510">
      <c r="A510" s="3"/>
      <c r="B510" s="3" t="str">
        <f t="shared" si="1"/>
        <v>con_04m_m67_a3_002</v>
      </c>
      <c r="C510" s="9" t="s">
        <v>554</v>
      </c>
      <c r="D510" s="12">
        <v>3.0</v>
      </c>
      <c r="E510" s="12">
        <v>2541.497</v>
      </c>
      <c r="F510" s="12">
        <v>0.216371</v>
      </c>
      <c r="G510" s="14">
        <f>IFERROR(__xludf.DUMMYFUNCTION("FILTER(WholeNMJData!E:E,WholeNMJData!$B:$B=$B510)"),365.8819)</f>
        <v>365.8819</v>
      </c>
      <c r="H510" s="14">
        <f t="shared" si="2"/>
        <v>6.946222265</v>
      </c>
      <c r="I510" s="14">
        <f>IFERROR(__xludf.DUMMYFUNCTION("FILTER(WholeNMJData!D:D,WholeNMJData!$B:$B=$B510)"),83.09333)</f>
        <v>83.09333</v>
      </c>
    </row>
    <row r="511">
      <c r="A511" s="3"/>
      <c r="B511" s="3" t="str">
        <f t="shared" si="1"/>
        <v>con_04m_m67_a3_002</v>
      </c>
      <c r="C511" s="9" t="s">
        <v>555</v>
      </c>
      <c r="D511" s="12">
        <v>39.0</v>
      </c>
      <c r="E511" s="12">
        <v>3163.565</v>
      </c>
      <c r="F511" s="12">
        <v>0.702479</v>
      </c>
      <c r="G511" s="14">
        <f>IFERROR(__xludf.DUMMYFUNCTION("FILTER(WholeNMJData!E:E,WholeNMJData!$B:$B=$B511)"),365.8819)</f>
        <v>365.8819</v>
      </c>
      <c r="H511" s="14">
        <f t="shared" si="2"/>
        <v>8.646410221</v>
      </c>
      <c r="I511" s="14">
        <f>IFERROR(__xludf.DUMMYFUNCTION("FILTER(WholeNMJData!D:D,WholeNMJData!$B:$B=$B511)"),83.09333)</f>
        <v>83.09333</v>
      </c>
    </row>
    <row r="512">
      <c r="A512" s="3"/>
      <c r="B512" s="3" t="str">
        <f t="shared" si="1"/>
        <v>con_04m_m67_a3_002</v>
      </c>
      <c r="C512" s="9" t="s">
        <v>556</v>
      </c>
      <c r="D512" s="12">
        <v>4.0</v>
      </c>
      <c r="E512" s="12">
        <v>2788.764</v>
      </c>
      <c r="F512" s="12">
        <v>0.072485</v>
      </c>
      <c r="G512" s="14">
        <f>IFERROR(__xludf.DUMMYFUNCTION("FILTER(WholeNMJData!E:E,WholeNMJData!$B:$B=$B512)"),365.8819)</f>
        <v>365.8819</v>
      </c>
      <c r="H512" s="14">
        <f t="shared" si="2"/>
        <v>7.62203323</v>
      </c>
      <c r="I512" s="14">
        <f>IFERROR(__xludf.DUMMYFUNCTION("FILTER(WholeNMJData!D:D,WholeNMJData!$B:$B=$B512)"),83.09333)</f>
        <v>83.09333</v>
      </c>
    </row>
    <row r="513">
      <c r="A513" s="3"/>
      <c r="B513" s="3" t="str">
        <f t="shared" si="1"/>
        <v>con_04m_m67_a3_002</v>
      </c>
      <c r="C513" s="9" t="s">
        <v>557</v>
      </c>
      <c r="D513" s="12">
        <v>3.0</v>
      </c>
      <c r="E513" s="12">
        <v>3070.336</v>
      </c>
      <c r="F513" s="12">
        <v>0.478712</v>
      </c>
      <c r="G513" s="14">
        <f>IFERROR(__xludf.DUMMYFUNCTION("FILTER(WholeNMJData!E:E,WholeNMJData!$B:$B=$B513)"),365.8819)</f>
        <v>365.8819</v>
      </c>
      <c r="H513" s="14">
        <f t="shared" si="2"/>
        <v>8.391603957</v>
      </c>
      <c r="I513" s="14">
        <f>IFERROR(__xludf.DUMMYFUNCTION("FILTER(WholeNMJData!D:D,WholeNMJData!$B:$B=$B513)"),83.09333)</f>
        <v>83.09333</v>
      </c>
    </row>
    <row r="514">
      <c r="A514" s="3"/>
      <c r="B514" s="3" t="str">
        <f t="shared" si="1"/>
        <v>con_04m_m67_a3_002</v>
      </c>
      <c r="C514" s="9" t="s">
        <v>558</v>
      </c>
      <c r="D514" s="12">
        <v>49.0</v>
      </c>
      <c r="E514" s="12">
        <v>5801.465</v>
      </c>
      <c r="F514" s="12">
        <v>0.592345</v>
      </c>
      <c r="G514" s="14">
        <f>IFERROR(__xludf.DUMMYFUNCTION("FILTER(WholeNMJData!E:E,WholeNMJData!$B:$B=$B514)"),365.8819)</f>
        <v>365.8819</v>
      </c>
      <c r="H514" s="14">
        <f t="shared" si="2"/>
        <v>15.85611368</v>
      </c>
      <c r="I514" s="14">
        <f>IFERROR(__xludf.DUMMYFUNCTION("FILTER(WholeNMJData!D:D,WholeNMJData!$B:$B=$B514)"),83.09333)</f>
        <v>83.09333</v>
      </c>
    </row>
    <row r="515">
      <c r="A515" s="3"/>
      <c r="B515" s="3" t="str">
        <f t="shared" si="1"/>
        <v>con_04m_m67_a3_002</v>
      </c>
      <c r="C515" s="9" t="s">
        <v>559</v>
      </c>
      <c r="D515" s="12">
        <v>3.0</v>
      </c>
      <c r="E515" s="12">
        <v>2532.906</v>
      </c>
      <c r="F515" s="12">
        <v>0.231844</v>
      </c>
      <c r="G515" s="14">
        <f>IFERROR(__xludf.DUMMYFUNCTION("FILTER(WholeNMJData!E:E,WholeNMJData!$B:$B=$B515)"),365.8819)</f>
        <v>365.8819</v>
      </c>
      <c r="H515" s="14">
        <f t="shared" si="2"/>
        <v>6.92274201</v>
      </c>
      <c r="I515" s="14">
        <f>IFERROR(__xludf.DUMMYFUNCTION("FILTER(WholeNMJData!D:D,WholeNMJData!$B:$B=$B515)"),83.09333)</f>
        <v>83.09333</v>
      </c>
    </row>
    <row r="516">
      <c r="A516" s="3"/>
      <c r="B516" s="3" t="str">
        <f t="shared" si="1"/>
        <v>con_04m_m67_a3_002</v>
      </c>
      <c r="C516" s="9" t="s">
        <v>560</v>
      </c>
      <c r="D516" s="12">
        <v>29.0</v>
      </c>
      <c r="E516" s="12">
        <v>2982.313</v>
      </c>
      <c r="F516" s="12">
        <v>0.895833</v>
      </c>
      <c r="G516" s="14">
        <f>IFERROR(__xludf.DUMMYFUNCTION("FILTER(WholeNMJData!E:E,WholeNMJData!$B:$B=$B516)"),365.8819)</f>
        <v>365.8819</v>
      </c>
      <c r="H516" s="14">
        <f t="shared" si="2"/>
        <v>8.151026328</v>
      </c>
      <c r="I516" s="14">
        <f>IFERROR(__xludf.DUMMYFUNCTION("FILTER(WholeNMJData!D:D,WholeNMJData!$B:$B=$B516)"),83.09333)</f>
        <v>83.09333</v>
      </c>
    </row>
    <row r="517">
      <c r="A517" s="3"/>
      <c r="B517" s="3" t="str">
        <f t="shared" si="1"/>
        <v>con_04m_m67_a3_002</v>
      </c>
      <c r="C517" s="9" t="s">
        <v>561</v>
      </c>
      <c r="D517" s="12">
        <v>27.0</v>
      </c>
      <c r="E517" s="12">
        <v>4557.514</v>
      </c>
      <c r="F517" s="12">
        <v>0.957848</v>
      </c>
      <c r="G517" s="14">
        <f>IFERROR(__xludf.DUMMYFUNCTION("FILTER(WholeNMJData!E:E,WholeNMJData!$B:$B=$B517)"),365.8819)</f>
        <v>365.8819</v>
      </c>
      <c r="H517" s="14">
        <f t="shared" si="2"/>
        <v>12.45624339</v>
      </c>
      <c r="I517" s="14">
        <f>IFERROR(__xludf.DUMMYFUNCTION("FILTER(WholeNMJData!D:D,WholeNMJData!$B:$B=$B517)"),83.09333)</f>
        <v>83.09333</v>
      </c>
    </row>
    <row r="518">
      <c r="A518" s="3"/>
      <c r="B518" s="3" t="str">
        <f t="shared" si="1"/>
        <v>con_04m_m67_a3_002</v>
      </c>
      <c r="C518" s="9" t="s">
        <v>562</v>
      </c>
      <c r="D518" s="12">
        <v>6.0</v>
      </c>
      <c r="E518" s="12">
        <v>2391.925</v>
      </c>
      <c r="F518" s="12">
        <v>0.306253</v>
      </c>
      <c r="G518" s="14">
        <f>IFERROR(__xludf.DUMMYFUNCTION("FILTER(WholeNMJData!E:E,WholeNMJData!$B:$B=$B518)"),365.8819)</f>
        <v>365.8819</v>
      </c>
      <c r="H518" s="14">
        <f t="shared" si="2"/>
        <v>6.537423688</v>
      </c>
      <c r="I518" s="14">
        <f>IFERROR(__xludf.DUMMYFUNCTION("FILTER(WholeNMJData!D:D,WholeNMJData!$B:$B=$B518)"),83.09333)</f>
        <v>83.09333</v>
      </c>
    </row>
    <row r="519">
      <c r="A519" s="3"/>
      <c r="B519" s="3" t="str">
        <f t="shared" si="1"/>
        <v>con_04m_m67_a3_002</v>
      </c>
      <c r="C519" s="9" t="s">
        <v>563</v>
      </c>
      <c r="D519" s="12">
        <v>83.0</v>
      </c>
      <c r="E519" s="12">
        <v>4496.095</v>
      </c>
      <c r="F519" s="12">
        <v>0.917013</v>
      </c>
      <c r="G519" s="14">
        <f>IFERROR(__xludf.DUMMYFUNCTION("FILTER(WholeNMJData!E:E,WholeNMJData!$B:$B=$B519)"),365.8819)</f>
        <v>365.8819</v>
      </c>
      <c r="H519" s="14">
        <f t="shared" si="2"/>
        <v>12.28837775</v>
      </c>
      <c r="I519" s="14">
        <f>IFERROR(__xludf.DUMMYFUNCTION("FILTER(WholeNMJData!D:D,WholeNMJData!$B:$B=$B519)"),83.09333)</f>
        <v>83.09333</v>
      </c>
    </row>
    <row r="520">
      <c r="A520" s="3"/>
      <c r="B520" s="3" t="str">
        <f t="shared" si="1"/>
        <v>con_04m_m67_a3_002</v>
      </c>
      <c r="C520" s="9" t="s">
        <v>564</v>
      </c>
      <c r="D520" s="12">
        <v>22.0</v>
      </c>
      <c r="E520" s="12">
        <v>3254.372</v>
      </c>
      <c r="F520" s="12">
        <v>0.589018</v>
      </c>
      <c r="G520" s="14">
        <f>IFERROR(__xludf.DUMMYFUNCTION("FILTER(WholeNMJData!E:E,WholeNMJData!$B:$B=$B520)"),365.8819)</f>
        <v>365.8819</v>
      </c>
      <c r="H520" s="14">
        <f t="shared" si="2"/>
        <v>8.894596863</v>
      </c>
      <c r="I520" s="14">
        <f>IFERROR(__xludf.DUMMYFUNCTION("FILTER(WholeNMJData!D:D,WholeNMJData!$B:$B=$B520)"),83.09333)</f>
        <v>83.09333</v>
      </c>
    </row>
    <row r="521">
      <c r="A521" s="3"/>
      <c r="B521" s="3" t="str">
        <f t="shared" si="1"/>
        <v>con_04m_m67_a3_002</v>
      </c>
      <c r="C521" s="9" t="s">
        <v>565</v>
      </c>
      <c r="D521" s="12">
        <v>18.0</v>
      </c>
      <c r="E521" s="12">
        <v>3189.533</v>
      </c>
      <c r="F521" s="12">
        <v>0.635051</v>
      </c>
      <c r="G521" s="14">
        <f>IFERROR(__xludf.DUMMYFUNCTION("FILTER(WholeNMJData!E:E,WholeNMJData!$B:$B=$B521)"),365.8819)</f>
        <v>365.8819</v>
      </c>
      <c r="H521" s="14">
        <f t="shared" si="2"/>
        <v>8.717383943</v>
      </c>
      <c r="I521" s="14">
        <f>IFERROR(__xludf.DUMMYFUNCTION("FILTER(WholeNMJData!D:D,WholeNMJData!$B:$B=$B521)"),83.09333)</f>
        <v>83.09333</v>
      </c>
    </row>
    <row r="522">
      <c r="A522" s="3"/>
      <c r="B522" s="3" t="str">
        <f t="shared" si="1"/>
        <v>con_04m_m67_a3_002</v>
      </c>
      <c r="C522" s="9" t="s">
        <v>566</v>
      </c>
      <c r="D522" s="12">
        <v>29.0</v>
      </c>
      <c r="E522" s="12">
        <v>3551.84</v>
      </c>
      <c r="F522" s="12">
        <v>0.67092</v>
      </c>
      <c r="G522" s="14">
        <f>IFERROR(__xludf.DUMMYFUNCTION("FILTER(WholeNMJData!E:E,WholeNMJData!$B:$B=$B522)"),365.8819)</f>
        <v>365.8819</v>
      </c>
      <c r="H522" s="14">
        <f t="shared" si="2"/>
        <v>9.707613304</v>
      </c>
      <c r="I522" s="14">
        <f>IFERROR(__xludf.DUMMYFUNCTION("FILTER(WholeNMJData!D:D,WholeNMJData!$B:$B=$B522)"),83.09333)</f>
        <v>83.09333</v>
      </c>
    </row>
    <row r="523">
      <c r="A523" s="3"/>
      <c r="B523" s="3" t="str">
        <f t="shared" si="1"/>
        <v>con_04m_m67_a3_002</v>
      </c>
      <c r="C523" s="9" t="s">
        <v>567</v>
      </c>
      <c r="D523" s="12">
        <v>3.0</v>
      </c>
      <c r="E523" s="12">
        <v>2637.853</v>
      </c>
      <c r="F523" s="12">
        <v>0.531491</v>
      </c>
      <c r="G523" s="14">
        <f>IFERROR(__xludf.DUMMYFUNCTION("FILTER(WholeNMJData!E:E,WholeNMJData!$B:$B=$B523)"),365.8819)</f>
        <v>365.8819</v>
      </c>
      <c r="H523" s="14">
        <f t="shared" si="2"/>
        <v>7.209575002</v>
      </c>
      <c r="I523" s="14">
        <f>IFERROR(__xludf.DUMMYFUNCTION("FILTER(WholeNMJData!D:D,WholeNMJData!$B:$B=$B523)"),83.09333)</f>
        <v>83.09333</v>
      </c>
    </row>
    <row r="524">
      <c r="A524" s="3"/>
      <c r="B524" s="3" t="str">
        <f t="shared" si="1"/>
        <v>con_04m_m67_a3_002</v>
      </c>
      <c r="C524" s="9" t="s">
        <v>568</v>
      </c>
      <c r="D524" s="12">
        <v>64.0</v>
      </c>
      <c r="E524" s="12">
        <v>6781.237</v>
      </c>
      <c r="F524" s="12">
        <v>0.787815</v>
      </c>
      <c r="G524" s="14">
        <f>IFERROR(__xludf.DUMMYFUNCTION("FILTER(WholeNMJData!E:E,WholeNMJData!$B:$B=$B524)"),365.8819)</f>
        <v>365.8819</v>
      </c>
      <c r="H524" s="14">
        <f t="shared" si="2"/>
        <v>18.53395044</v>
      </c>
      <c r="I524" s="14">
        <f>IFERROR(__xludf.DUMMYFUNCTION("FILTER(WholeNMJData!D:D,WholeNMJData!$B:$B=$B524)"),83.09333)</f>
        <v>83.09333</v>
      </c>
    </row>
    <row r="525">
      <c r="A525" s="3"/>
      <c r="B525" s="3" t="str">
        <f t="shared" si="1"/>
        <v>con_04m_m67_a3_002</v>
      </c>
      <c r="C525" s="9" t="s">
        <v>569</v>
      </c>
      <c r="D525" s="12">
        <v>3.0</v>
      </c>
      <c r="E525" s="12">
        <v>2641.511</v>
      </c>
      <c r="F525" s="12">
        <v>0.231929</v>
      </c>
      <c r="G525" s="14">
        <f>IFERROR(__xludf.DUMMYFUNCTION("FILTER(WholeNMJData!E:E,WholeNMJData!$B:$B=$B525)"),365.8819)</f>
        <v>365.8819</v>
      </c>
      <c r="H525" s="14">
        <f t="shared" si="2"/>
        <v>7.219572764</v>
      </c>
      <c r="I525" s="14">
        <f>IFERROR(__xludf.DUMMYFUNCTION("FILTER(WholeNMJData!D:D,WholeNMJData!$B:$B=$B525)"),83.09333)</f>
        <v>83.09333</v>
      </c>
    </row>
    <row r="526">
      <c r="A526" s="3"/>
      <c r="B526" s="3" t="str">
        <f t="shared" si="1"/>
        <v>con_04m_m67_a3_002</v>
      </c>
      <c r="C526" s="9" t="s">
        <v>570</v>
      </c>
      <c r="D526" s="12">
        <v>10.0</v>
      </c>
      <c r="E526" s="12">
        <v>2674.444</v>
      </c>
      <c r="F526" s="12">
        <v>0.331667</v>
      </c>
      <c r="G526" s="14">
        <f>IFERROR(__xludf.DUMMYFUNCTION("FILTER(WholeNMJData!E:E,WholeNMJData!$B:$B=$B526)"),365.8819)</f>
        <v>365.8819</v>
      </c>
      <c r="H526" s="14">
        <f t="shared" si="2"/>
        <v>7.309582682</v>
      </c>
      <c r="I526" s="14">
        <f>IFERROR(__xludf.DUMMYFUNCTION("FILTER(WholeNMJData!D:D,WholeNMJData!$B:$B=$B526)"),83.09333)</f>
        <v>83.09333</v>
      </c>
    </row>
    <row r="527">
      <c r="A527" s="3"/>
      <c r="B527" s="3" t="str">
        <f t="shared" si="1"/>
        <v>con_04m_m67_a3_002</v>
      </c>
      <c r="C527" s="9" t="s">
        <v>571</v>
      </c>
      <c r="D527" s="12">
        <v>80.0</v>
      </c>
      <c r="E527" s="12">
        <v>3654.121</v>
      </c>
      <c r="F527" s="12">
        <v>0.918438</v>
      </c>
      <c r="G527" s="14">
        <f>IFERROR(__xludf.DUMMYFUNCTION("FILTER(WholeNMJData!E:E,WholeNMJData!$B:$B=$B527)"),365.8819)</f>
        <v>365.8819</v>
      </c>
      <c r="H527" s="14">
        <f t="shared" si="2"/>
        <v>9.987159791</v>
      </c>
      <c r="I527" s="14">
        <f>IFERROR(__xludf.DUMMYFUNCTION("FILTER(WholeNMJData!D:D,WholeNMJData!$B:$B=$B527)"),83.09333)</f>
        <v>83.09333</v>
      </c>
    </row>
    <row r="528">
      <c r="A528" s="3"/>
      <c r="B528" s="3" t="str">
        <f t="shared" si="1"/>
        <v>con_04m_m67_a3_002</v>
      </c>
      <c r="C528" s="9" t="s">
        <v>572</v>
      </c>
      <c r="D528" s="12">
        <v>35.0</v>
      </c>
      <c r="E528" s="12">
        <v>3933.317</v>
      </c>
      <c r="F528" s="12">
        <v>0.767549</v>
      </c>
      <c r="G528" s="14">
        <f>IFERROR(__xludf.DUMMYFUNCTION("FILTER(WholeNMJData!E:E,WholeNMJData!$B:$B=$B528)"),365.8819)</f>
        <v>365.8819</v>
      </c>
      <c r="H528" s="14">
        <f t="shared" si="2"/>
        <v>10.75023662</v>
      </c>
      <c r="I528" s="14">
        <f>IFERROR(__xludf.DUMMYFUNCTION("FILTER(WholeNMJData!D:D,WholeNMJData!$B:$B=$B528)"),83.09333)</f>
        <v>83.09333</v>
      </c>
    </row>
    <row r="529">
      <c r="A529" s="3"/>
      <c r="B529" s="3" t="str">
        <f t="shared" si="1"/>
        <v>con_04m_m67_a3_002</v>
      </c>
      <c r="C529" s="9" t="s">
        <v>573</v>
      </c>
      <c r="D529" s="12">
        <v>28.0</v>
      </c>
      <c r="E529" s="12">
        <v>3365.594</v>
      </c>
      <c r="F529" s="12">
        <v>0.96522</v>
      </c>
      <c r="G529" s="14">
        <f>IFERROR(__xludf.DUMMYFUNCTION("FILTER(WholeNMJData!E:E,WholeNMJData!$B:$B=$B529)"),365.8819)</f>
        <v>365.8819</v>
      </c>
      <c r="H529" s="14">
        <f t="shared" si="2"/>
        <v>9.198580198</v>
      </c>
      <c r="I529" s="14">
        <f>IFERROR(__xludf.DUMMYFUNCTION("FILTER(WholeNMJData!D:D,WholeNMJData!$B:$B=$B529)"),83.09333)</f>
        <v>83.09333</v>
      </c>
    </row>
    <row r="530">
      <c r="A530" s="3"/>
      <c r="B530" s="3" t="str">
        <f t="shared" si="1"/>
        <v>con_04m_m67_a3_002</v>
      </c>
      <c r="C530" s="9" t="s">
        <v>574</v>
      </c>
      <c r="D530" s="12">
        <v>11.0</v>
      </c>
      <c r="E530" s="12">
        <v>2109.007</v>
      </c>
      <c r="F530" s="12">
        <v>0.472254</v>
      </c>
      <c r="G530" s="14">
        <f>IFERROR(__xludf.DUMMYFUNCTION("FILTER(WholeNMJData!E:E,WholeNMJData!$B:$B=$B530)"),365.8819)</f>
        <v>365.8819</v>
      </c>
      <c r="H530" s="14">
        <f t="shared" si="2"/>
        <v>5.764174178</v>
      </c>
      <c r="I530" s="14">
        <f>IFERROR(__xludf.DUMMYFUNCTION("FILTER(WholeNMJData!D:D,WholeNMJData!$B:$B=$B530)"),83.09333)</f>
        <v>83.09333</v>
      </c>
    </row>
    <row r="531">
      <c r="A531" s="3"/>
      <c r="B531" s="3" t="str">
        <f t="shared" si="1"/>
        <v>con_04m_m67_a3_002</v>
      </c>
      <c r="C531" s="9" t="s">
        <v>575</v>
      </c>
      <c r="D531" s="12">
        <v>10.0</v>
      </c>
      <c r="E531" s="12">
        <v>3912.096</v>
      </c>
      <c r="F531" s="12">
        <v>0.626361</v>
      </c>
      <c r="G531" s="14">
        <f>IFERROR(__xludf.DUMMYFUNCTION("FILTER(WholeNMJData!E:E,WholeNMJData!$B:$B=$B531)"),365.8819)</f>
        <v>365.8819</v>
      </c>
      <c r="H531" s="14">
        <f t="shared" si="2"/>
        <v>10.69223703</v>
      </c>
      <c r="I531" s="14">
        <f>IFERROR(__xludf.DUMMYFUNCTION("FILTER(WholeNMJData!D:D,WholeNMJData!$B:$B=$B531)"),83.09333)</f>
        <v>83.09333</v>
      </c>
    </row>
    <row r="532">
      <c r="A532" s="3"/>
      <c r="B532" s="3" t="str">
        <f t="shared" si="1"/>
        <v>con_04m_m67_a3_002</v>
      </c>
      <c r="C532" s="9" t="s">
        <v>576</v>
      </c>
      <c r="D532" s="12">
        <v>13.0</v>
      </c>
      <c r="E532" s="12">
        <v>3079.548</v>
      </c>
      <c r="F532" s="12">
        <v>0.959428</v>
      </c>
      <c r="G532" s="14">
        <f>IFERROR(__xludf.DUMMYFUNCTION("FILTER(WholeNMJData!E:E,WholeNMJData!$B:$B=$B532)"),365.8819)</f>
        <v>365.8819</v>
      </c>
      <c r="H532" s="14">
        <f t="shared" si="2"/>
        <v>8.416781481</v>
      </c>
      <c r="I532" s="14">
        <f>IFERROR(__xludf.DUMMYFUNCTION("FILTER(WholeNMJData!D:D,WholeNMJData!$B:$B=$B532)"),83.09333)</f>
        <v>83.09333</v>
      </c>
    </row>
    <row r="533">
      <c r="A533" s="3"/>
      <c r="B533" s="3" t="str">
        <f t="shared" si="1"/>
        <v>con_04m_m67_a3_002</v>
      </c>
      <c r="C533" s="9" t="s">
        <v>577</v>
      </c>
      <c r="D533" s="12">
        <v>29.0</v>
      </c>
      <c r="E533" s="12">
        <v>4348.773</v>
      </c>
      <c r="F533" s="12">
        <v>0.821163</v>
      </c>
      <c r="G533" s="14">
        <f>IFERROR(__xludf.DUMMYFUNCTION("FILTER(WholeNMJData!E:E,WholeNMJData!$B:$B=$B533)"),365.8819)</f>
        <v>365.8819</v>
      </c>
      <c r="H533" s="14">
        <f t="shared" si="2"/>
        <v>11.8857287</v>
      </c>
      <c r="I533" s="14">
        <f>IFERROR(__xludf.DUMMYFUNCTION("FILTER(WholeNMJData!D:D,WholeNMJData!$B:$B=$B533)"),83.09333)</f>
        <v>83.09333</v>
      </c>
    </row>
    <row r="534">
      <c r="A534" s="3"/>
      <c r="B534" s="3" t="str">
        <f t="shared" si="1"/>
        <v>con_04m_m67_a3_002</v>
      </c>
      <c r="C534" s="9" t="s">
        <v>578</v>
      </c>
      <c r="D534" s="12">
        <v>3.0</v>
      </c>
      <c r="E534" s="12">
        <v>2764.585</v>
      </c>
      <c r="F534" s="12">
        <v>0.529029</v>
      </c>
      <c r="G534" s="14">
        <f>IFERROR(__xludf.DUMMYFUNCTION("FILTER(WholeNMJData!E:E,WholeNMJData!$B:$B=$B534)"),365.8819)</f>
        <v>365.8819</v>
      </c>
      <c r="H534" s="14">
        <f t="shared" si="2"/>
        <v>7.555949064</v>
      </c>
      <c r="I534" s="14">
        <f>IFERROR(__xludf.DUMMYFUNCTION("FILTER(WholeNMJData!D:D,WholeNMJData!$B:$B=$B534)"),83.09333)</f>
        <v>83.09333</v>
      </c>
    </row>
    <row r="535">
      <c r="A535" s="3"/>
      <c r="B535" s="3" t="str">
        <f t="shared" si="1"/>
        <v>con_04m_m67_a3_002</v>
      </c>
      <c r="C535" s="9" t="s">
        <v>579</v>
      </c>
      <c r="D535" s="12">
        <v>6.0</v>
      </c>
      <c r="E535" s="12">
        <v>3299.307</v>
      </c>
      <c r="F535" s="12">
        <v>0.583742</v>
      </c>
      <c r="G535" s="14">
        <f>IFERROR(__xludf.DUMMYFUNCTION("FILTER(WholeNMJData!E:E,WholeNMJData!$B:$B=$B535)"),365.8819)</f>
        <v>365.8819</v>
      </c>
      <c r="H535" s="14">
        <f t="shared" si="2"/>
        <v>9.017409716</v>
      </c>
      <c r="I535" s="14">
        <f>IFERROR(__xludf.DUMMYFUNCTION("FILTER(WholeNMJData!D:D,WholeNMJData!$B:$B=$B535)"),83.09333)</f>
        <v>83.09333</v>
      </c>
    </row>
    <row r="536">
      <c r="A536" s="3"/>
      <c r="B536" s="3" t="str">
        <f t="shared" si="1"/>
        <v>con_04m_m67_a3_002</v>
      </c>
      <c r="C536" s="9" t="s">
        <v>580</v>
      </c>
      <c r="D536" s="12">
        <v>6.0</v>
      </c>
      <c r="E536" s="12">
        <v>2649.156</v>
      </c>
      <c r="F536" s="12">
        <v>0.358665</v>
      </c>
      <c r="G536" s="14">
        <f>IFERROR(__xludf.DUMMYFUNCTION("FILTER(WholeNMJData!E:E,WholeNMJData!$B:$B=$B536)"),365.8819)</f>
        <v>365.8819</v>
      </c>
      <c r="H536" s="14">
        <f t="shared" si="2"/>
        <v>7.240467484</v>
      </c>
      <c r="I536" s="14">
        <f>IFERROR(__xludf.DUMMYFUNCTION("FILTER(WholeNMJData!D:D,WholeNMJData!$B:$B=$B536)"),83.09333)</f>
        <v>83.09333</v>
      </c>
    </row>
    <row r="537">
      <c r="A537" s="3"/>
      <c r="B537" s="3" t="str">
        <f t="shared" si="1"/>
        <v>con_04m_m67_a3_002</v>
      </c>
      <c r="C537" s="9" t="s">
        <v>581</v>
      </c>
      <c r="D537" s="12">
        <v>3.0</v>
      </c>
      <c r="E537" s="12">
        <v>2273.914</v>
      </c>
      <c r="F537" s="12">
        <v>0.122631</v>
      </c>
      <c r="G537" s="14">
        <f>IFERROR(__xludf.DUMMYFUNCTION("FILTER(WholeNMJData!E:E,WholeNMJData!$B:$B=$B537)"),365.8819)</f>
        <v>365.8819</v>
      </c>
      <c r="H537" s="14">
        <f t="shared" si="2"/>
        <v>6.214885186</v>
      </c>
      <c r="I537" s="14">
        <f>IFERROR(__xludf.DUMMYFUNCTION("FILTER(WholeNMJData!D:D,WholeNMJData!$B:$B=$B537)"),83.09333)</f>
        <v>83.09333</v>
      </c>
    </row>
    <row r="538">
      <c r="A538" s="3"/>
      <c r="B538" s="3" t="str">
        <f t="shared" si="1"/>
        <v>con_04m_m67_a3_003</v>
      </c>
      <c r="C538" s="9" t="s">
        <v>582</v>
      </c>
      <c r="D538" s="12">
        <v>3.0</v>
      </c>
      <c r="E538" s="12">
        <v>2358.76</v>
      </c>
      <c r="F538" s="12">
        <v>0.15157</v>
      </c>
      <c r="G538" s="14">
        <f>IFERROR(__xludf.DUMMYFUNCTION("FILTER(WholeNMJData!E:E,WholeNMJData!$B:$B=$B538)"),276.5259)</f>
        <v>276.5259</v>
      </c>
      <c r="H538" s="14">
        <f t="shared" si="2"/>
        <v>8.529978566</v>
      </c>
      <c r="I538" s="14">
        <f>IFERROR(__xludf.DUMMYFUNCTION("FILTER(WholeNMJData!D:D,WholeNMJData!$B:$B=$B538)"),50.88)</f>
        <v>50.88</v>
      </c>
    </row>
    <row r="539">
      <c r="A539" s="3"/>
      <c r="B539" s="3" t="str">
        <f t="shared" si="1"/>
        <v>con_04m_m67_a3_003</v>
      </c>
      <c r="C539" s="9" t="s">
        <v>583</v>
      </c>
      <c r="D539" s="12">
        <v>32.0</v>
      </c>
      <c r="E539" s="12">
        <v>2664.264</v>
      </c>
      <c r="F539" s="12">
        <v>0.668184</v>
      </c>
      <c r="G539" s="14">
        <f>IFERROR(__xludf.DUMMYFUNCTION("FILTER(WholeNMJData!E:E,WholeNMJData!$B:$B=$B539)"),276.5259)</f>
        <v>276.5259</v>
      </c>
      <c r="H539" s="14">
        <f t="shared" si="2"/>
        <v>9.634772005</v>
      </c>
      <c r="I539" s="14">
        <f>IFERROR(__xludf.DUMMYFUNCTION("FILTER(WholeNMJData!D:D,WholeNMJData!$B:$B=$B539)"),50.88)</f>
        <v>50.88</v>
      </c>
    </row>
    <row r="540">
      <c r="A540" s="3"/>
      <c r="B540" s="3" t="str">
        <f t="shared" si="1"/>
        <v>con_04m_m67_a3_003</v>
      </c>
      <c r="C540" s="9" t="s">
        <v>584</v>
      </c>
      <c r="D540" s="12">
        <v>7.0</v>
      </c>
      <c r="E540" s="12">
        <v>2096.548</v>
      </c>
      <c r="F540" s="12">
        <v>0.450745</v>
      </c>
      <c r="G540" s="14">
        <f>IFERROR(__xludf.DUMMYFUNCTION("FILTER(WholeNMJData!E:E,WholeNMJData!$B:$B=$B540)"),276.5259)</f>
        <v>276.5259</v>
      </c>
      <c r="H540" s="14">
        <f t="shared" si="2"/>
        <v>7.581741891</v>
      </c>
      <c r="I540" s="14">
        <f>IFERROR(__xludf.DUMMYFUNCTION("FILTER(WholeNMJData!D:D,WholeNMJData!$B:$B=$B540)"),50.88)</f>
        <v>50.88</v>
      </c>
    </row>
    <row r="541">
      <c r="A541" s="3"/>
      <c r="B541" s="3" t="str">
        <f t="shared" si="1"/>
        <v>con_04m_m67_a3_003</v>
      </c>
      <c r="C541" s="9" t="s">
        <v>585</v>
      </c>
      <c r="D541" s="12">
        <v>11.0</v>
      </c>
      <c r="E541" s="12">
        <v>2309.569</v>
      </c>
      <c r="F541" s="12">
        <v>0.819907</v>
      </c>
      <c r="G541" s="14">
        <f>IFERROR(__xludf.DUMMYFUNCTION("FILTER(WholeNMJData!E:E,WholeNMJData!$B:$B=$B541)"),276.5259)</f>
        <v>276.5259</v>
      </c>
      <c r="H541" s="14">
        <f t="shared" si="2"/>
        <v>8.352089262</v>
      </c>
      <c r="I541" s="14">
        <f>IFERROR(__xludf.DUMMYFUNCTION("FILTER(WholeNMJData!D:D,WholeNMJData!$B:$B=$B541)"),50.88)</f>
        <v>50.88</v>
      </c>
    </row>
    <row r="542">
      <c r="A542" s="3"/>
      <c r="B542" s="3" t="str">
        <f t="shared" si="1"/>
        <v>con_04m_m67_a3_003</v>
      </c>
      <c r="C542" s="9" t="s">
        <v>586</v>
      </c>
      <c r="D542" s="12">
        <v>13.0</v>
      </c>
      <c r="E542" s="12">
        <v>3023.781</v>
      </c>
      <c r="F542" s="12">
        <v>1.042113</v>
      </c>
      <c r="G542" s="14">
        <f>IFERROR(__xludf.DUMMYFUNCTION("FILTER(WholeNMJData!E:E,WholeNMJData!$B:$B=$B542)"),276.5259)</f>
        <v>276.5259</v>
      </c>
      <c r="H542" s="14">
        <f t="shared" si="2"/>
        <v>10.93489254</v>
      </c>
      <c r="I542" s="14">
        <f>IFERROR(__xludf.DUMMYFUNCTION("FILTER(WholeNMJData!D:D,WholeNMJData!$B:$B=$B542)"),50.88)</f>
        <v>50.88</v>
      </c>
    </row>
    <row r="543">
      <c r="A543" s="3"/>
      <c r="B543" s="3" t="str">
        <f t="shared" si="1"/>
        <v>con_04m_m67_a3_003</v>
      </c>
      <c r="C543" s="9" t="s">
        <v>587</v>
      </c>
      <c r="D543" s="12">
        <v>13.0</v>
      </c>
      <c r="E543" s="12">
        <v>2707.091</v>
      </c>
      <c r="F543" s="12">
        <v>0.608326</v>
      </c>
      <c r="G543" s="14">
        <f>IFERROR(__xludf.DUMMYFUNCTION("FILTER(WholeNMJData!E:E,WholeNMJData!$B:$B=$B543)"),276.5259)</f>
        <v>276.5259</v>
      </c>
      <c r="H543" s="14">
        <f t="shared" si="2"/>
        <v>9.78964719</v>
      </c>
      <c r="I543" s="14">
        <f>IFERROR(__xludf.DUMMYFUNCTION("FILTER(WholeNMJData!D:D,WholeNMJData!$B:$B=$B543)"),50.88)</f>
        <v>50.88</v>
      </c>
    </row>
    <row r="544">
      <c r="A544" s="3"/>
      <c r="B544" s="3" t="str">
        <f t="shared" si="1"/>
        <v>con_04m_m67_a3_003</v>
      </c>
      <c r="C544" s="9" t="s">
        <v>588</v>
      </c>
      <c r="D544" s="12">
        <v>12.0</v>
      </c>
      <c r="E544" s="12">
        <v>2646.699</v>
      </c>
      <c r="F544" s="12">
        <v>0.715922</v>
      </c>
      <c r="G544" s="14">
        <f>IFERROR(__xludf.DUMMYFUNCTION("FILTER(WholeNMJData!E:E,WholeNMJData!$B:$B=$B544)"),276.5259)</f>
        <v>276.5259</v>
      </c>
      <c r="H544" s="14">
        <f t="shared" si="2"/>
        <v>9.571251734</v>
      </c>
      <c r="I544" s="14">
        <f>IFERROR(__xludf.DUMMYFUNCTION("FILTER(WholeNMJData!D:D,WholeNMJData!$B:$B=$B544)"),50.88)</f>
        <v>50.88</v>
      </c>
    </row>
    <row r="545">
      <c r="A545" s="3"/>
      <c r="B545" s="3" t="str">
        <f t="shared" si="1"/>
        <v>con_04m_m67_a3_003</v>
      </c>
      <c r="C545" s="9" t="s">
        <v>589</v>
      </c>
      <c r="D545" s="12">
        <v>7.0</v>
      </c>
      <c r="E545" s="12">
        <v>3511.483</v>
      </c>
      <c r="F545" s="12">
        <v>0.57</v>
      </c>
      <c r="G545" s="14">
        <f>IFERROR(__xludf.DUMMYFUNCTION("FILTER(WholeNMJData!E:E,WholeNMJData!$B:$B=$B545)"),276.5259)</f>
        <v>276.5259</v>
      </c>
      <c r="H545" s="14">
        <f t="shared" si="2"/>
        <v>12.6985682</v>
      </c>
      <c r="I545" s="14">
        <f>IFERROR(__xludf.DUMMYFUNCTION("FILTER(WholeNMJData!D:D,WholeNMJData!$B:$B=$B545)"),50.88)</f>
        <v>50.88</v>
      </c>
    </row>
    <row r="546">
      <c r="A546" s="3"/>
      <c r="B546" s="3" t="str">
        <f t="shared" si="1"/>
        <v>con_04m_m67_a3_003</v>
      </c>
      <c r="C546" s="9" t="s">
        <v>590</v>
      </c>
      <c r="D546" s="12">
        <v>73.0</v>
      </c>
      <c r="E546" s="12">
        <v>3815.706</v>
      </c>
      <c r="F546" s="12">
        <v>1.315909</v>
      </c>
      <c r="G546" s="14">
        <f>IFERROR(__xludf.DUMMYFUNCTION("FILTER(WholeNMJData!E:E,WholeNMJData!$B:$B=$B546)"),276.5259)</f>
        <v>276.5259</v>
      </c>
      <c r="H546" s="14">
        <f t="shared" si="2"/>
        <v>13.79872916</v>
      </c>
      <c r="I546" s="14">
        <f>IFERROR(__xludf.DUMMYFUNCTION("FILTER(WholeNMJData!D:D,WholeNMJData!$B:$B=$B546)"),50.88)</f>
        <v>50.88</v>
      </c>
    </row>
    <row r="547">
      <c r="A547" s="3"/>
      <c r="B547" s="3" t="str">
        <f t="shared" si="1"/>
        <v>con_04m_m67_a3_003</v>
      </c>
      <c r="C547" s="9" t="s">
        <v>591</v>
      </c>
      <c r="D547" s="12">
        <v>6.0</v>
      </c>
      <c r="E547" s="12">
        <v>2375.987</v>
      </c>
      <c r="F547" s="12">
        <v>0.436067</v>
      </c>
      <c r="G547" s="14">
        <f>IFERROR(__xludf.DUMMYFUNCTION("FILTER(WholeNMJData!E:E,WholeNMJData!$B:$B=$B547)"),276.5259)</f>
        <v>276.5259</v>
      </c>
      <c r="H547" s="14">
        <f t="shared" si="2"/>
        <v>8.592276528</v>
      </c>
      <c r="I547" s="14">
        <f>IFERROR(__xludf.DUMMYFUNCTION("FILTER(WholeNMJData!D:D,WholeNMJData!$B:$B=$B547)"),50.88)</f>
        <v>50.88</v>
      </c>
    </row>
    <row r="548">
      <c r="A548" s="3"/>
      <c r="B548" s="3" t="str">
        <f t="shared" si="1"/>
        <v>con_04m_m67_a3_003</v>
      </c>
      <c r="C548" s="9" t="s">
        <v>592</v>
      </c>
      <c r="D548" s="12">
        <v>16.0</v>
      </c>
      <c r="E548" s="12">
        <v>3026.7</v>
      </c>
      <c r="F548" s="12">
        <v>0.973879</v>
      </c>
      <c r="G548" s="14">
        <f>IFERROR(__xludf.DUMMYFUNCTION("FILTER(WholeNMJData!E:E,WholeNMJData!$B:$B=$B548)"),276.5259)</f>
        <v>276.5259</v>
      </c>
      <c r="H548" s="14">
        <f t="shared" si="2"/>
        <v>10.94544851</v>
      </c>
      <c r="I548" s="14">
        <f>IFERROR(__xludf.DUMMYFUNCTION("FILTER(WholeNMJData!D:D,WholeNMJData!$B:$B=$B548)"),50.88)</f>
        <v>50.88</v>
      </c>
    </row>
    <row r="549">
      <c r="A549" s="3"/>
      <c r="B549" s="3" t="str">
        <f t="shared" si="1"/>
        <v>con_04m_m67_a3_003</v>
      </c>
      <c r="C549" s="9" t="s">
        <v>593</v>
      </c>
      <c r="D549" s="12">
        <v>4.0</v>
      </c>
      <c r="E549" s="12">
        <v>2673.71</v>
      </c>
      <c r="F549" s="12">
        <v>0.249168</v>
      </c>
      <c r="G549" s="14">
        <f>IFERROR(__xludf.DUMMYFUNCTION("FILTER(WholeNMJData!E:E,WholeNMJData!$B:$B=$B549)"),276.5259)</f>
        <v>276.5259</v>
      </c>
      <c r="H549" s="14">
        <f t="shared" si="2"/>
        <v>9.668931554</v>
      </c>
      <c r="I549" s="14">
        <f>IFERROR(__xludf.DUMMYFUNCTION("FILTER(WholeNMJData!D:D,WholeNMJData!$B:$B=$B549)"),50.88)</f>
        <v>50.88</v>
      </c>
    </row>
    <row r="550">
      <c r="A550" s="3"/>
      <c r="B550" s="3" t="str">
        <f t="shared" si="1"/>
        <v>con_04m_m67_a3_003</v>
      </c>
      <c r="C550" s="9" t="s">
        <v>594</v>
      </c>
      <c r="D550" s="12">
        <v>5.0</v>
      </c>
      <c r="E550" s="12">
        <v>3053.388</v>
      </c>
      <c r="F550" s="12">
        <v>0.424598</v>
      </c>
      <c r="G550" s="14">
        <f>IFERROR(__xludf.DUMMYFUNCTION("FILTER(WholeNMJData!E:E,WholeNMJData!$B:$B=$B550)"),276.5259)</f>
        <v>276.5259</v>
      </c>
      <c r="H550" s="14">
        <f t="shared" si="2"/>
        <v>11.04196026</v>
      </c>
      <c r="I550" s="14">
        <f>IFERROR(__xludf.DUMMYFUNCTION("FILTER(WholeNMJData!D:D,WholeNMJData!$B:$B=$B550)"),50.88)</f>
        <v>50.88</v>
      </c>
    </row>
    <row r="551">
      <c r="A551" s="3"/>
      <c r="B551" s="3" t="str">
        <f t="shared" si="1"/>
        <v>con_04m_m67_a3_003</v>
      </c>
      <c r="C551" s="9" t="s">
        <v>595</v>
      </c>
      <c r="D551" s="12">
        <v>6.0</v>
      </c>
      <c r="E551" s="12">
        <v>2032.786</v>
      </c>
      <c r="F551" s="12">
        <v>0.180361</v>
      </c>
      <c r="G551" s="14">
        <f>IFERROR(__xludf.DUMMYFUNCTION("FILTER(WholeNMJData!E:E,WholeNMJData!$B:$B=$B551)"),276.5259)</f>
        <v>276.5259</v>
      </c>
      <c r="H551" s="14">
        <f t="shared" si="2"/>
        <v>7.351159512</v>
      </c>
      <c r="I551" s="14">
        <f>IFERROR(__xludf.DUMMYFUNCTION("FILTER(WholeNMJData!D:D,WholeNMJData!$B:$B=$B551)"),50.88)</f>
        <v>50.88</v>
      </c>
    </row>
    <row r="552">
      <c r="A552" s="3"/>
      <c r="B552" s="3" t="str">
        <f t="shared" si="1"/>
        <v>con_04m_m67_a3_003</v>
      </c>
      <c r="C552" s="9" t="s">
        <v>596</v>
      </c>
      <c r="D552" s="12">
        <v>19.0</v>
      </c>
      <c r="E552" s="12">
        <v>2466.029</v>
      </c>
      <c r="F552" s="12">
        <v>0.863296</v>
      </c>
      <c r="G552" s="14">
        <f>IFERROR(__xludf.DUMMYFUNCTION("FILTER(WholeNMJData!E:E,WholeNMJData!$B:$B=$B552)"),276.5259)</f>
        <v>276.5259</v>
      </c>
      <c r="H552" s="14">
        <f t="shared" si="2"/>
        <v>8.917895213</v>
      </c>
      <c r="I552" s="14">
        <f>IFERROR(__xludf.DUMMYFUNCTION("FILTER(WholeNMJData!D:D,WholeNMJData!$B:$B=$B552)"),50.88)</f>
        <v>50.88</v>
      </c>
    </row>
    <row r="553">
      <c r="A553" s="3"/>
      <c r="B553" s="3" t="str">
        <f t="shared" si="1"/>
        <v>con_04m_m67_a3_003</v>
      </c>
      <c r="C553" s="9" t="s">
        <v>597</v>
      </c>
      <c r="D553" s="12">
        <v>12.0</v>
      </c>
      <c r="E553" s="12">
        <v>2414.744</v>
      </c>
      <c r="F553" s="12">
        <v>0.688153</v>
      </c>
      <c r="G553" s="14">
        <f>IFERROR(__xludf.DUMMYFUNCTION("FILTER(WholeNMJData!E:E,WholeNMJData!$B:$B=$B553)"),276.5259)</f>
        <v>276.5259</v>
      </c>
      <c r="H553" s="14">
        <f t="shared" si="2"/>
        <v>8.732433381</v>
      </c>
      <c r="I553" s="14">
        <f>IFERROR(__xludf.DUMMYFUNCTION("FILTER(WholeNMJData!D:D,WholeNMJData!$B:$B=$B553)"),50.88)</f>
        <v>50.88</v>
      </c>
    </row>
    <row r="554">
      <c r="A554" s="3"/>
      <c r="B554" s="3" t="str">
        <f t="shared" si="1"/>
        <v>con_04m_m67_a3_003</v>
      </c>
      <c r="C554" s="9" t="s">
        <v>598</v>
      </c>
      <c r="D554" s="12">
        <v>10.0</v>
      </c>
      <c r="E554" s="12">
        <v>2394.032</v>
      </c>
      <c r="F554" s="12">
        <v>0.534562</v>
      </c>
      <c r="G554" s="14">
        <f>IFERROR(__xludf.DUMMYFUNCTION("FILTER(WholeNMJData!E:E,WholeNMJData!$B:$B=$B554)"),276.5259)</f>
        <v>276.5259</v>
      </c>
      <c r="H554" s="14">
        <f t="shared" si="2"/>
        <v>8.657532622</v>
      </c>
      <c r="I554" s="14">
        <f>IFERROR(__xludf.DUMMYFUNCTION("FILTER(WholeNMJData!D:D,WholeNMJData!$B:$B=$B554)"),50.88)</f>
        <v>50.88</v>
      </c>
    </row>
    <row r="555">
      <c r="A555" s="3"/>
      <c r="B555" s="3" t="str">
        <f t="shared" si="1"/>
        <v>con_04m_m67_a3_003</v>
      </c>
      <c r="C555" s="9" t="s">
        <v>599</v>
      </c>
      <c r="D555" s="12">
        <v>3.0</v>
      </c>
      <c r="E555" s="12">
        <v>2559.49</v>
      </c>
      <c r="F555" s="12">
        <v>0.445217</v>
      </c>
      <c r="G555" s="14">
        <f>IFERROR(__xludf.DUMMYFUNCTION("FILTER(WholeNMJData!E:E,WholeNMJData!$B:$B=$B555)"),276.5259)</f>
        <v>276.5259</v>
      </c>
      <c r="H555" s="14">
        <f t="shared" si="2"/>
        <v>9.255878021</v>
      </c>
      <c r="I555" s="14">
        <f>IFERROR(__xludf.DUMMYFUNCTION("FILTER(WholeNMJData!D:D,WholeNMJData!$B:$B=$B555)"),50.88)</f>
        <v>50.88</v>
      </c>
    </row>
    <row r="556">
      <c r="A556" s="3"/>
      <c r="B556" s="3" t="str">
        <f t="shared" si="1"/>
        <v>con_04m_m67_a3_003</v>
      </c>
      <c r="C556" s="9" t="s">
        <v>600</v>
      </c>
      <c r="D556" s="12">
        <v>3.0</v>
      </c>
      <c r="E556" s="12">
        <v>2294.05</v>
      </c>
      <c r="F556" s="12">
        <v>0.561713</v>
      </c>
      <c r="G556" s="14">
        <f>IFERROR(__xludf.DUMMYFUNCTION("FILTER(WholeNMJData!E:E,WholeNMJData!$B:$B=$B556)"),276.5259)</f>
        <v>276.5259</v>
      </c>
      <c r="H556" s="14">
        <f t="shared" si="2"/>
        <v>8.295967936</v>
      </c>
      <c r="I556" s="14">
        <f>IFERROR(__xludf.DUMMYFUNCTION("FILTER(WholeNMJData!D:D,WholeNMJData!$B:$B=$B556)"),50.88)</f>
        <v>50.88</v>
      </c>
    </row>
    <row r="557">
      <c r="A557" s="3"/>
      <c r="B557" s="3" t="str">
        <f t="shared" si="1"/>
        <v>con_04m_m67_a3_003</v>
      </c>
      <c r="C557" s="9" t="s">
        <v>601</v>
      </c>
      <c r="D557" s="12">
        <v>25.0</v>
      </c>
      <c r="E557" s="12">
        <v>3613.854</v>
      </c>
      <c r="F557" s="12">
        <v>0.706155</v>
      </c>
      <c r="G557" s="14">
        <f>IFERROR(__xludf.DUMMYFUNCTION("FILTER(WholeNMJData!E:E,WholeNMJData!$B:$B=$B557)"),276.5259)</f>
        <v>276.5259</v>
      </c>
      <c r="H557" s="14">
        <f t="shared" si="2"/>
        <v>13.06877222</v>
      </c>
      <c r="I557" s="14">
        <f>IFERROR(__xludf.DUMMYFUNCTION("FILTER(WholeNMJData!D:D,WholeNMJData!$B:$B=$B557)"),50.88)</f>
        <v>50.88</v>
      </c>
    </row>
    <row r="558">
      <c r="A558" s="3"/>
      <c r="B558" s="3" t="str">
        <f t="shared" si="1"/>
        <v>con_04m_m67_a3_003</v>
      </c>
      <c r="C558" s="9" t="s">
        <v>602</v>
      </c>
      <c r="D558" s="12">
        <v>61.0</v>
      </c>
      <c r="E558" s="12">
        <v>4227.446</v>
      </c>
      <c r="F558" s="12">
        <v>1.113673</v>
      </c>
      <c r="G558" s="14">
        <f>IFERROR(__xludf.DUMMYFUNCTION("FILTER(WholeNMJData!E:E,WholeNMJData!$B:$B=$B558)"),276.5259)</f>
        <v>276.5259</v>
      </c>
      <c r="H558" s="14">
        <f t="shared" si="2"/>
        <v>15.28770361</v>
      </c>
      <c r="I558" s="14">
        <f>IFERROR(__xludf.DUMMYFUNCTION("FILTER(WholeNMJData!D:D,WholeNMJData!$B:$B=$B558)"),50.88)</f>
        <v>50.88</v>
      </c>
    </row>
    <row r="559">
      <c r="A559" s="3"/>
      <c r="B559" s="3" t="str">
        <f t="shared" si="1"/>
        <v>con_04m_m67_a3_003</v>
      </c>
      <c r="C559" s="9" t="s">
        <v>603</v>
      </c>
      <c r="D559" s="12">
        <v>6.0</v>
      </c>
      <c r="E559" s="12">
        <v>2005.002</v>
      </c>
      <c r="F559" s="12">
        <v>0.460822</v>
      </c>
      <c r="G559" s="14">
        <f>IFERROR(__xludf.DUMMYFUNCTION("FILTER(WholeNMJData!E:E,WholeNMJData!$B:$B=$B559)"),276.5259)</f>
        <v>276.5259</v>
      </c>
      <c r="H559" s="14">
        <f t="shared" si="2"/>
        <v>7.250684294</v>
      </c>
      <c r="I559" s="14">
        <f>IFERROR(__xludf.DUMMYFUNCTION("FILTER(WholeNMJData!D:D,WholeNMJData!$B:$B=$B559)"),50.88)</f>
        <v>50.88</v>
      </c>
    </row>
    <row r="560">
      <c r="A560" s="3"/>
      <c r="B560" s="3" t="str">
        <f t="shared" si="1"/>
        <v>con_04m_m67_a3_003</v>
      </c>
      <c r="C560" s="9" t="s">
        <v>604</v>
      </c>
      <c r="D560" s="12">
        <v>30.0</v>
      </c>
      <c r="E560" s="12">
        <v>3056.29</v>
      </c>
      <c r="F560" s="12">
        <v>1.05006</v>
      </c>
      <c r="G560" s="14">
        <f>IFERROR(__xludf.DUMMYFUNCTION("FILTER(WholeNMJData!E:E,WholeNMJData!$B:$B=$B560)"),276.5259)</f>
        <v>276.5259</v>
      </c>
      <c r="H560" s="14">
        <f t="shared" si="2"/>
        <v>11.05245476</v>
      </c>
      <c r="I560" s="14">
        <f>IFERROR(__xludf.DUMMYFUNCTION("FILTER(WholeNMJData!D:D,WholeNMJData!$B:$B=$B560)"),50.88)</f>
        <v>50.88</v>
      </c>
    </row>
    <row r="561">
      <c r="A561" s="3"/>
      <c r="B561" s="3" t="str">
        <f t="shared" si="1"/>
        <v>con_04m_m67_a3_003</v>
      </c>
      <c r="C561" s="9" t="s">
        <v>605</v>
      </c>
      <c r="D561" s="12">
        <v>52.0</v>
      </c>
      <c r="E561" s="12">
        <v>2751.688</v>
      </c>
      <c r="F561" s="12">
        <v>0.956416</v>
      </c>
      <c r="G561" s="14">
        <f>IFERROR(__xludf.DUMMYFUNCTION("FILTER(WholeNMJData!E:E,WholeNMJData!$B:$B=$B561)"),276.5259)</f>
        <v>276.5259</v>
      </c>
      <c r="H561" s="14">
        <f t="shared" si="2"/>
        <v>9.950923223</v>
      </c>
      <c r="I561" s="14">
        <f>IFERROR(__xludf.DUMMYFUNCTION("FILTER(WholeNMJData!D:D,WholeNMJData!$B:$B=$B561)"),50.88)</f>
        <v>50.88</v>
      </c>
    </row>
    <row r="562">
      <c r="A562" s="3"/>
      <c r="B562" s="3" t="str">
        <f t="shared" si="1"/>
        <v>con_04m_m67_a3_003</v>
      </c>
      <c r="C562" s="9" t="s">
        <v>606</v>
      </c>
      <c r="D562" s="12">
        <v>4.0</v>
      </c>
      <c r="E562" s="12">
        <v>2171.174</v>
      </c>
      <c r="F562" s="12">
        <v>0.248216</v>
      </c>
      <c r="G562" s="14">
        <f>IFERROR(__xludf.DUMMYFUNCTION("FILTER(WholeNMJData!E:E,WholeNMJData!$B:$B=$B562)"),276.5259)</f>
        <v>276.5259</v>
      </c>
      <c r="H562" s="14">
        <f t="shared" si="2"/>
        <v>7.85161173</v>
      </c>
      <c r="I562" s="14">
        <f>IFERROR(__xludf.DUMMYFUNCTION("FILTER(WholeNMJData!D:D,WholeNMJData!$B:$B=$B562)"),50.88)</f>
        <v>50.88</v>
      </c>
    </row>
    <row r="563">
      <c r="A563" s="3"/>
      <c r="B563" s="3" t="str">
        <f t="shared" si="1"/>
        <v>con_04m_m67_a3_003</v>
      </c>
      <c r="C563" s="9" t="s">
        <v>607</v>
      </c>
      <c r="D563" s="12">
        <v>19.0</v>
      </c>
      <c r="E563" s="12">
        <v>2237.844</v>
      </c>
      <c r="F563" s="12">
        <v>0.695515</v>
      </c>
      <c r="G563" s="14">
        <f>IFERROR(__xludf.DUMMYFUNCTION("FILTER(WholeNMJData!E:E,WholeNMJData!$B:$B=$B563)"),276.5259)</f>
        <v>276.5259</v>
      </c>
      <c r="H563" s="14">
        <f t="shared" si="2"/>
        <v>8.092710303</v>
      </c>
      <c r="I563" s="14">
        <f>IFERROR(__xludf.DUMMYFUNCTION("FILTER(WholeNMJData!D:D,WholeNMJData!$B:$B=$B563)"),50.88)</f>
        <v>50.88</v>
      </c>
    </row>
    <row r="564">
      <c r="A564" s="3"/>
      <c r="B564" s="3" t="str">
        <f t="shared" si="1"/>
        <v>con_04m_m67_a3_003</v>
      </c>
      <c r="C564" s="9" t="s">
        <v>608</v>
      </c>
      <c r="D564" s="12">
        <v>30.0</v>
      </c>
      <c r="E564" s="12">
        <v>2946.974</v>
      </c>
      <c r="F564" s="12">
        <v>0.953747</v>
      </c>
      <c r="G564" s="14">
        <f>IFERROR(__xludf.DUMMYFUNCTION("FILTER(WholeNMJData!E:E,WholeNMJData!$B:$B=$B564)"),276.5259)</f>
        <v>276.5259</v>
      </c>
      <c r="H564" s="14">
        <f t="shared" si="2"/>
        <v>10.65713555</v>
      </c>
      <c r="I564" s="14">
        <f>IFERROR(__xludf.DUMMYFUNCTION("FILTER(WholeNMJData!D:D,WholeNMJData!$B:$B=$B564)"),50.88)</f>
        <v>50.88</v>
      </c>
    </row>
    <row r="565">
      <c r="A565" s="3"/>
      <c r="B565" s="3" t="str">
        <f t="shared" si="1"/>
        <v>con_04m_m67_a3_003</v>
      </c>
      <c r="C565" s="9" t="s">
        <v>609</v>
      </c>
      <c r="D565" s="12">
        <v>25.0</v>
      </c>
      <c r="E565" s="12">
        <v>2537.789</v>
      </c>
      <c r="F565" s="12">
        <v>0.702077</v>
      </c>
      <c r="G565" s="14">
        <f>IFERROR(__xludf.DUMMYFUNCTION("FILTER(WholeNMJData!E:E,WholeNMJData!$B:$B=$B565)"),276.5259)</f>
        <v>276.5259</v>
      </c>
      <c r="H565" s="14">
        <f t="shared" si="2"/>
        <v>9.177400743</v>
      </c>
      <c r="I565" s="14">
        <f>IFERROR(__xludf.DUMMYFUNCTION("FILTER(WholeNMJData!D:D,WholeNMJData!$B:$B=$B565)"),50.88)</f>
        <v>50.88</v>
      </c>
    </row>
    <row r="566">
      <c r="A566" s="3"/>
      <c r="B566" s="3" t="str">
        <f t="shared" si="1"/>
        <v>con_04m_m67_a3_003</v>
      </c>
      <c r="C566" s="9" t="s">
        <v>610</v>
      </c>
      <c r="D566" s="12">
        <v>39.0</v>
      </c>
      <c r="E566" s="12">
        <v>4051.543</v>
      </c>
      <c r="F566" s="12">
        <v>0.945695</v>
      </c>
      <c r="G566" s="14">
        <f>IFERROR(__xludf.DUMMYFUNCTION("FILTER(WholeNMJData!E:E,WholeNMJData!$B:$B=$B566)"),276.5259)</f>
        <v>276.5259</v>
      </c>
      <c r="H566" s="14">
        <f t="shared" si="2"/>
        <v>14.65158598</v>
      </c>
      <c r="I566" s="14">
        <f>IFERROR(__xludf.DUMMYFUNCTION("FILTER(WholeNMJData!D:D,WholeNMJData!$B:$B=$B566)"),50.88)</f>
        <v>50.88</v>
      </c>
    </row>
    <row r="567">
      <c r="A567" s="3"/>
      <c r="B567" s="3" t="str">
        <f t="shared" si="1"/>
        <v>con_04m_m67_a3_003</v>
      </c>
      <c r="C567" s="9" t="s">
        <v>611</v>
      </c>
      <c r="D567" s="12">
        <v>5.0</v>
      </c>
      <c r="E567" s="12">
        <v>2169.318</v>
      </c>
      <c r="F567" s="12">
        <v>0.378377</v>
      </c>
      <c r="G567" s="14">
        <f>IFERROR(__xludf.DUMMYFUNCTION("FILTER(WholeNMJData!E:E,WholeNMJData!$B:$B=$B567)"),276.5259)</f>
        <v>276.5259</v>
      </c>
      <c r="H567" s="14">
        <f t="shared" si="2"/>
        <v>7.844899881</v>
      </c>
      <c r="I567" s="14">
        <f>IFERROR(__xludf.DUMMYFUNCTION("FILTER(WholeNMJData!D:D,WholeNMJData!$B:$B=$B567)"),50.88)</f>
        <v>50.88</v>
      </c>
    </row>
    <row r="568">
      <c r="A568" s="3"/>
      <c r="B568" s="3" t="str">
        <f t="shared" si="1"/>
        <v>con_04m_m67_a3_003</v>
      </c>
      <c r="C568" s="9" t="s">
        <v>612</v>
      </c>
      <c r="D568" s="12">
        <v>3.0</v>
      </c>
      <c r="E568" s="12">
        <v>2909.499</v>
      </c>
      <c r="F568" s="12">
        <v>0.499582</v>
      </c>
      <c r="G568" s="14">
        <f>IFERROR(__xludf.DUMMYFUNCTION("FILTER(WholeNMJData!E:E,WholeNMJData!$B:$B=$B568)"),276.5259)</f>
        <v>276.5259</v>
      </c>
      <c r="H568" s="14">
        <f t="shared" si="2"/>
        <v>10.52161479</v>
      </c>
      <c r="I568" s="14">
        <f>IFERROR(__xludf.DUMMYFUNCTION("FILTER(WholeNMJData!D:D,WholeNMJData!$B:$B=$B568)"),50.88)</f>
        <v>50.88</v>
      </c>
    </row>
    <row r="569">
      <c r="A569" s="3"/>
      <c r="B569" s="3" t="str">
        <f t="shared" si="1"/>
        <v>con_04m_m67_a3_003</v>
      </c>
      <c r="C569" s="9" t="s">
        <v>613</v>
      </c>
      <c r="D569" s="12">
        <v>3.0</v>
      </c>
      <c r="E569" s="12">
        <v>2479.952</v>
      </c>
      <c r="F569" s="12">
        <v>0.483606</v>
      </c>
      <c r="G569" s="14">
        <f>IFERROR(__xludf.DUMMYFUNCTION("FILTER(WholeNMJData!E:E,WholeNMJData!$B:$B=$B569)"),276.5259)</f>
        <v>276.5259</v>
      </c>
      <c r="H569" s="14">
        <f t="shared" si="2"/>
        <v>8.968244928</v>
      </c>
      <c r="I569" s="14">
        <f>IFERROR(__xludf.DUMMYFUNCTION("FILTER(WholeNMJData!D:D,WholeNMJData!$B:$B=$B569)"),50.88)</f>
        <v>50.88</v>
      </c>
    </row>
    <row r="570">
      <c r="A570" s="3"/>
      <c r="B570" s="3" t="str">
        <f t="shared" si="1"/>
        <v>con_04m_m67_a3_003</v>
      </c>
      <c r="C570" s="9" t="s">
        <v>614</v>
      </c>
      <c r="D570" s="12">
        <v>7.0</v>
      </c>
      <c r="E570" s="12">
        <v>1977.575</v>
      </c>
      <c r="F570" s="12">
        <v>0.500365</v>
      </c>
      <c r="G570" s="14">
        <f>IFERROR(__xludf.DUMMYFUNCTION("FILTER(WholeNMJData!E:E,WholeNMJData!$B:$B=$B570)"),276.5259)</f>
        <v>276.5259</v>
      </c>
      <c r="H570" s="14">
        <f t="shared" si="2"/>
        <v>7.151500095</v>
      </c>
      <c r="I570" s="14">
        <f>IFERROR(__xludf.DUMMYFUNCTION("FILTER(WholeNMJData!D:D,WholeNMJData!$B:$B=$B570)"),50.88)</f>
        <v>50.88</v>
      </c>
    </row>
    <row r="571">
      <c r="A571" s="3"/>
      <c r="B571" s="3" t="str">
        <f t="shared" si="1"/>
        <v>con_04m_m67_a3_003</v>
      </c>
      <c r="C571" s="9" t="s">
        <v>615</v>
      </c>
      <c r="D571" s="12">
        <v>30.0</v>
      </c>
      <c r="E571" s="12">
        <v>3500.039</v>
      </c>
      <c r="F571" s="12">
        <v>0.915796</v>
      </c>
      <c r="G571" s="14">
        <f>IFERROR(__xludf.DUMMYFUNCTION("FILTER(WholeNMJData!E:E,WholeNMJData!$B:$B=$B571)"),276.5259)</f>
        <v>276.5259</v>
      </c>
      <c r="H571" s="14">
        <f t="shared" si="2"/>
        <v>12.65718329</v>
      </c>
      <c r="I571" s="14">
        <f>IFERROR(__xludf.DUMMYFUNCTION("FILTER(WholeNMJData!D:D,WholeNMJData!$B:$B=$B571)"),50.88)</f>
        <v>50.88</v>
      </c>
    </row>
    <row r="572">
      <c r="A572" s="3"/>
      <c r="B572" s="3" t="str">
        <f t="shared" si="1"/>
        <v>con_04m_m67_a3_003</v>
      </c>
      <c r="C572" s="9" t="s">
        <v>616</v>
      </c>
      <c r="D572" s="12">
        <v>10.0</v>
      </c>
      <c r="E572" s="12">
        <v>2323.092</v>
      </c>
      <c r="F572" s="12">
        <v>0.637473</v>
      </c>
      <c r="G572" s="14">
        <f>IFERROR(__xludf.DUMMYFUNCTION("FILTER(WholeNMJData!E:E,WholeNMJData!$B:$B=$B572)"),276.5259)</f>
        <v>276.5259</v>
      </c>
      <c r="H572" s="14">
        <f t="shared" si="2"/>
        <v>8.400992457</v>
      </c>
      <c r="I572" s="14">
        <f>IFERROR(__xludf.DUMMYFUNCTION("FILTER(WholeNMJData!D:D,WholeNMJData!$B:$B=$B572)"),50.88)</f>
        <v>50.88</v>
      </c>
    </row>
    <row r="573">
      <c r="A573" s="3"/>
      <c r="B573" s="3" t="str">
        <f t="shared" si="1"/>
        <v>con_04m_m67_a3_003</v>
      </c>
      <c r="C573" s="9" t="s">
        <v>617</v>
      </c>
      <c r="D573" s="12">
        <v>10.0</v>
      </c>
      <c r="E573" s="12">
        <v>2654.455</v>
      </c>
      <c r="F573" s="12">
        <v>1.187729</v>
      </c>
      <c r="G573" s="14">
        <f>IFERROR(__xludf.DUMMYFUNCTION("FILTER(WholeNMJData!E:E,WholeNMJData!$B:$B=$B573)"),276.5259)</f>
        <v>276.5259</v>
      </c>
      <c r="H573" s="14">
        <f t="shared" si="2"/>
        <v>9.59929974</v>
      </c>
      <c r="I573" s="14">
        <f>IFERROR(__xludf.DUMMYFUNCTION("FILTER(WholeNMJData!D:D,WholeNMJData!$B:$B=$B573)"),50.88)</f>
        <v>50.88</v>
      </c>
    </row>
    <row r="574">
      <c r="A574" s="3"/>
      <c r="B574" s="3" t="str">
        <f t="shared" si="1"/>
        <v>con_04m_m67_a3_003</v>
      </c>
      <c r="C574" s="9" t="s">
        <v>618</v>
      </c>
      <c r="D574" s="12">
        <v>9.0</v>
      </c>
      <c r="E574" s="12">
        <v>2979.425</v>
      </c>
      <c r="F574" s="12">
        <v>0.693895</v>
      </c>
      <c r="G574" s="14">
        <f>IFERROR(__xludf.DUMMYFUNCTION("FILTER(WholeNMJData!E:E,WholeNMJData!$B:$B=$B574)"),276.5259)</f>
        <v>276.5259</v>
      </c>
      <c r="H574" s="14">
        <f t="shared" si="2"/>
        <v>10.77448803</v>
      </c>
      <c r="I574" s="14">
        <f>IFERROR(__xludf.DUMMYFUNCTION("FILTER(WholeNMJData!D:D,WholeNMJData!$B:$B=$B574)"),50.88)</f>
        <v>50.88</v>
      </c>
    </row>
    <row r="575">
      <c r="A575" s="3"/>
      <c r="B575" s="3" t="str">
        <f t="shared" si="1"/>
        <v>con_04m_m67_a3_003</v>
      </c>
      <c r="C575" s="9" t="s">
        <v>619</v>
      </c>
      <c r="D575" s="12">
        <v>57.0</v>
      </c>
      <c r="E575" s="12">
        <v>5491.74</v>
      </c>
      <c r="F575" s="12">
        <v>1.273561</v>
      </c>
      <c r="G575" s="14">
        <f>IFERROR(__xludf.DUMMYFUNCTION("FILTER(WholeNMJData!E:E,WholeNMJData!$B:$B=$B575)"),276.5259)</f>
        <v>276.5259</v>
      </c>
      <c r="H575" s="14">
        <f t="shared" si="2"/>
        <v>19.8597672</v>
      </c>
      <c r="I575" s="14">
        <f>IFERROR(__xludf.DUMMYFUNCTION("FILTER(WholeNMJData!D:D,WholeNMJData!$B:$B=$B575)"),50.88)</f>
        <v>50.88</v>
      </c>
    </row>
    <row r="576">
      <c r="A576" s="3"/>
      <c r="B576" s="3" t="str">
        <f t="shared" si="1"/>
        <v>con_04m_m67_a3_003</v>
      </c>
      <c r="C576" s="9" t="s">
        <v>620</v>
      </c>
      <c r="D576" s="12">
        <v>6.0</v>
      </c>
      <c r="E576" s="12">
        <v>2406.389</v>
      </c>
      <c r="F576" s="12">
        <v>0.833249</v>
      </c>
      <c r="G576" s="14">
        <f>IFERROR(__xludf.DUMMYFUNCTION("FILTER(WholeNMJData!E:E,WholeNMJData!$B:$B=$B576)"),276.5259)</f>
        <v>276.5259</v>
      </c>
      <c r="H576" s="14">
        <f t="shared" si="2"/>
        <v>8.702219213</v>
      </c>
      <c r="I576" s="14">
        <f>IFERROR(__xludf.DUMMYFUNCTION("FILTER(WholeNMJData!D:D,WholeNMJData!$B:$B=$B576)"),50.88)</f>
        <v>50.88</v>
      </c>
    </row>
    <row r="577">
      <c r="A577" s="3"/>
      <c r="B577" s="3" t="str">
        <f t="shared" si="1"/>
        <v>con_04m_m67_a3_003</v>
      </c>
      <c r="C577" s="9" t="s">
        <v>621</v>
      </c>
      <c r="D577" s="12">
        <v>4.0</v>
      </c>
      <c r="E577" s="12">
        <v>2257.804</v>
      </c>
      <c r="F577" s="12">
        <v>0.207671</v>
      </c>
      <c r="G577" s="14">
        <f>IFERROR(__xludf.DUMMYFUNCTION("FILTER(WholeNMJData!E:E,WholeNMJData!$B:$B=$B577)"),276.5259)</f>
        <v>276.5259</v>
      </c>
      <c r="H577" s="14">
        <f t="shared" si="2"/>
        <v>8.164891607</v>
      </c>
      <c r="I577" s="14">
        <f>IFERROR(__xludf.DUMMYFUNCTION("FILTER(WholeNMJData!D:D,WholeNMJData!$B:$B=$B577)"),50.88)</f>
        <v>50.88</v>
      </c>
    </row>
    <row r="578">
      <c r="A578" s="3"/>
      <c r="B578" s="3" t="str">
        <f t="shared" si="1"/>
        <v>con_04m_m67_a3_003</v>
      </c>
      <c r="C578" s="9" t="s">
        <v>622</v>
      </c>
      <c r="D578" s="12">
        <v>21.0</v>
      </c>
      <c r="E578" s="12">
        <v>3696.239</v>
      </c>
      <c r="F578" s="12">
        <v>1.067079</v>
      </c>
      <c r="G578" s="14">
        <f>IFERROR(__xludf.DUMMYFUNCTION("FILTER(WholeNMJData!E:E,WholeNMJData!$B:$B=$B578)"),276.5259)</f>
        <v>276.5259</v>
      </c>
      <c r="H578" s="14">
        <f t="shared" si="2"/>
        <v>13.36670091</v>
      </c>
      <c r="I578" s="14">
        <f>IFERROR(__xludf.DUMMYFUNCTION("FILTER(WholeNMJData!D:D,WholeNMJData!$B:$B=$B578)"),50.88)</f>
        <v>50.88</v>
      </c>
    </row>
    <row r="579">
      <c r="A579" s="3"/>
      <c r="B579" s="3" t="str">
        <f t="shared" si="1"/>
        <v>con_04m_m67_a3_003</v>
      </c>
      <c r="C579" s="9" t="s">
        <v>623</v>
      </c>
      <c r="D579" s="12">
        <v>7.0</v>
      </c>
      <c r="E579" s="12">
        <v>3616.653</v>
      </c>
      <c r="F579" s="12">
        <v>0.65578</v>
      </c>
      <c r="G579" s="14">
        <f>IFERROR(__xludf.DUMMYFUNCTION("FILTER(WholeNMJData!E:E,WholeNMJData!$B:$B=$B579)"),276.5259)</f>
        <v>276.5259</v>
      </c>
      <c r="H579" s="14">
        <f t="shared" si="2"/>
        <v>13.07889424</v>
      </c>
      <c r="I579" s="14">
        <f>IFERROR(__xludf.DUMMYFUNCTION("FILTER(WholeNMJData!D:D,WholeNMJData!$B:$B=$B579)"),50.88)</f>
        <v>50.88</v>
      </c>
    </row>
    <row r="580">
      <c r="A580" s="3"/>
      <c r="B580" s="3" t="str">
        <f t="shared" si="1"/>
        <v>con_04m_m67_a3_003</v>
      </c>
      <c r="C580" s="9" t="s">
        <v>624</v>
      </c>
      <c r="D580" s="12">
        <v>9.0</v>
      </c>
      <c r="E580" s="12">
        <v>2002.458</v>
      </c>
      <c r="F580" s="12">
        <v>0.881865</v>
      </c>
      <c r="G580" s="14">
        <f>IFERROR(__xludf.DUMMYFUNCTION("FILTER(WholeNMJData!E:E,WholeNMJData!$B:$B=$B580)"),276.5259)</f>
        <v>276.5259</v>
      </c>
      <c r="H580" s="14">
        <f t="shared" si="2"/>
        <v>7.241484432</v>
      </c>
      <c r="I580" s="14">
        <f>IFERROR(__xludf.DUMMYFUNCTION("FILTER(WholeNMJData!D:D,WholeNMJData!$B:$B=$B580)"),50.88)</f>
        <v>50.88</v>
      </c>
    </row>
    <row r="581">
      <c r="A581" s="3"/>
      <c r="B581" s="3" t="str">
        <f t="shared" si="1"/>
        <v>con_04m_m67_a3_003</v>
      </c>
      <c r="C581" s="9" t="s">
        <v>625</v>
      </c>
      <c r="D581" s="12">
        <v>7.0</v>
      </c>
      <c r="E581" s="12">
        <v>2783.048</v>
      </c>
      <c r="F581" s="12">
        <v>0.785296</v>
      </c>
      <c r="G581" s="14">
        <f>IFERROR(__xludf.DUMMYFUNCTION("FILTER(WholeNMJData!E:E,WholeNMJData!$B:$B=$B581)"),276.5259)</f>
        <v>276.5259</v>
      </c>
      <c r="H581" s="14">
        <f t="shared" si="2"/>
        <v>10.06433032</v>
      </c>
      <c r="I581" s="14">
        <f>IFERROR(__xludf.DUMMYFUNCTION("FILTER(WholeNMJData!D:D,WholeNMJData!$B:$B=$B581)"),50.88)</f>
        <v>50.88</v>
      </c>
    </row>
    <row r="582">
      <c r="A582" s="3"/>
      <c r="B582" s="3" t="str">
        <f t="shared" si="1"/>
        <v>con_04m_m67_a3_003</v>
      </c>
      <c r="C582" s="9" t="s">
        <v>626</v>
      </c>
      <c r="D582" s="12">
        <v>4.0</v>
      </c>
      <c r="E582" s="12">
        <v>2441.683</v>
      </c>
      <c r="F582" s="12">
        <v>0.607065</v>
      </c>
      <c r="G582" s="14">
        <f>IFERROR(__xludf.DUMMYFUNCTION("FILTER(WholeNMJData!E:E,WholeNMJData!$B:$B=$B582)"),276.5259)</f>
        <v>276.5259</v>
      </c>
      <c r="H582" s="14">
        <f t="shared" si="2"/>
        <v>8.829852828</v>
      </c>
      <c r="I582" s="14">
        <f>IFERROR(__xludf.DUMMYFUNCTION("FILTER(WholeNMJData!D:D,WholeNMJData!$B:$B=$B582)"),50.88)</f>
        <v>50.88</v>
      </c>
    </row>
    <row r="583">
      <c r="A583" s="3"/>
      <c r="B583" s="3" t="str">
        <f t="shared" si="1"/>
        <v>con_04m_m67_a3_003</v>
      </c>
      <c r="C583" s="9" t="s">
        <v>627</v>
      </c>
      <c r="D583" s="12">
        <v>20.0</v>
      </c>
      <c r="E583" s="12">
        <v>2981.682</v>
      </c>
      <c r="F583" s="12">
        <v>0.620179</v>
      </c>
      <c r="G583" s="14">
        <f>IFERROR(__xludf.DUMMYFUNCTION("FILTER(WholeNMJData!E:E,WholeNMJData!$B:$B=$B583)"),276.5259)</f>
        <v>276.5259</v>
      </c>
      <c r="H583" s="14">
        <f t="shared" si="2"/>
        <v>10.78265002</v>
      </c>
      <c r="I583" s="14">
        <f>IFERROR(__xludf.DUMMYFUNCTION("FILTER(WholeNMJData!D:D,WholeNMJData!$B:$B=$B583)"),50.88)</f>
        <v>50.88</v>
      </c>
    </row>
    <row r="584">
      <c r="A584" s="3"/>
      <c r="B584" s="3" t="str">
        <f t="shared" si="1"/>
        <v>con_04m_m67_a3_003</v>
      </c>
      <c r="C584" s="9" t="s">
        <v>628</v>
      </c>
      <c r="D584" s="12">
        <v>3.0</v>
      </c>
      <c r="E584" s="12">
        <v>2112.498</v>
      </c>
      <c r="F584" s="12">
        <v>0.185911</v>
      </c>
      <c r="G584" s="14">
        <f>IFERROR(__xludf.DUMMYFUNCTION("FILTER(WholeNMJData!E:E,WholeNMJData!$B:$B=$B584)"),276.5259)</f>
        <v>276.5259</v>
      </c>
      <c r="H584" s="14">
        <f t="shared" si="2"/>
        <v>7.639421841</v>
      </c>
      <c r="I584" s="14">
        <f>IFERROR(__xludf.DUMMYFUNCTION("FILTER(WholeNMJData!D:D,WholeNMJData!$B:$B=$B584)"),50.88)</f>
        <v>50.88</v>
      </c>
    </row>
    <row r="585">
      <c r="A585" s="3"/>
      <c r="B585" s="3" t="str">
        <f t="shared" si="1"/>
        <v>con_04m_m67_a3_003</v>
      </c>
      <c r="C585" s="9" t="s">
        <v>629</v>
      </c>
      <c r="D585" s="12">
        <v>17.0</v>
      </c>
      <c r="E585" s="12">
        <v>3176.985</v>
      </c>
      <c r="F585" s="12">
        <v>0.909669</v>
      </c>
      <c r="G585" s="14">
        <f>IFERROR(__xludf.DUMMYFUNCTION("FILTER(WholeNMJData!E:E,WholeNMJData!$B:$B=$B585)"),276.5259)</f>
        <v>276.5259</v>
      </c>
      <c r="H585" s="14">
        <f t="shared" si="2"/>
        <v>11.48892382</v>
      </c>
      <c r="I585" s="14">
        <f>IFERROR(__xludf.DUMMYFUNCTION("FILTER(WholeNMJData!D:D,WholeNMJData!$B:$B=$B585)"),50.88)</f>
        <v>50.88</v>
      </c>
    </row>
    <row r="586">
      <c r="A586" s="3"/>
      <c r="B586" s="3" t="str">
        <f t="shared" si="1"/>
        <v>con_04m_m67_a3_003</v>
      </c>
      <c r="C586" s="9" t="s">
        <v>630</v>
      </c>
      <c r="D586" s="12">
        <v>29.0</v>
      </c>
      <c r="E586" s="12">
        <v>3325.833</v>
      </c>
      <c r="F586" s="12">
        <v>0.793342</v>
      </c>
      <c r="G586" s="14">
        <f>IFERROR(__xludf.DUMMYFUNCTION("FILTER(WholeNMJData!E:E,WholeNMJData!$B:$B=$B586)"),276.5259)</f>
        <v>276.5259</v>
      </c>
      <c r="H586" s="14">
        <f t="shared" si="2"/>
        <v>12.02720252</v>
      </c>
      <c r="I586" s="14">
        <f>IFERROR(__xludf.DUMMYFUNCTION("FILTER(WholeNMJData!D:D,WholeNMJData!$B:$B=$B586)"),50.88)</f>
        <v>50.88</v>
      </c>
    </row>
    <row r="587">
      <c r="A587" s="3"/>
      <c r="B587" s="3" t="str">
        <f t="shared" si="1"/>
        <v>con_04m_m67_a3_003</v>
      </c>
      <c r="C587" s="9" t="s">
        <v>631</v>
      </c>
      <c r="D587" s="12">
        <v>61.0</v>
      </c>
      <c r="E587" s="12">
        <v>3765.09</v>
      </c>
      <c r="F587" s="12">
        <v>1.037436</v>
      </c>
      <c r="G587" s="14">
        <f>IFERROR(__xludf.DUMMYFUNCTION("FILTER(WholeNMJData!E:E,WholeNMJData!$B:$B=$B587)"),276.5259)</f>
        <v>276.5259</v>
      </c>
      <c r="H587" s="14">
        <f t="shared" si="2"/>
        <v>13.61568663</v>
      </c>
      <c r="I587" s="14">
        <f>IFERROR(__xludf.DUMMYFUNCTION("FILTER(WholeNMJData!D:D,WholeNMJData!$B:$B=$B587)"),50.88)</f>
        <v>50.88</v>
      </c>
    </row>
    <row r="588">
      <c r="A588" s="3"/>
      <c r="B588" s="3" t="str">
        <f t="shared" si="1"/>
        <v>con_04m_m67_a3_003</v>
      </c>
      <c r="C588" s="9" t="s">
        <v>632</v>
      </c>
      <c r="D588" s="12">
        <v>19.0</v>
      </c>
      <c r="E588" s="12">
        <v>3368.37</v>
      </c>
      <c r="F588" s="12">
        <v>1.072501</v>
      </c>
      <c r="G588" s="14">
        <f>IFERROR(__xludf.DUMMYFUNCTION("FILTER(WholeNMJData!E:E,WholeNMJData!$B:$B=$B588)"),276.5259)</f>
        <v>276.5259</v>
      </c>
      <c r="H588" s="14">
        <f t="shared" si="2"/>
        <v>12.18102897</v>
      </c>
      <c r="I588" s="14">
        <f>IFERROR(__xludf.DUMMYFUNCTION("FILTER(WholeNMJData!D:D,WholeNMJData!$B:$B=$B588)"),50.88)</f>
        <v>50.88</v>
      </c>
    </row>
    <row r="589">
      <c r="A589" s="3"/>
      <c r="B589" s="3" t="str">
        <f t="shared" si="1"/>
        <v>con_04m_m67_a3_003</v>
      </c>
      <c r="C589" s="9" t="s">
        <v>633</v>
      </c>
      <c r="D589" s="12">
        <v>44.0</v>
      </c>
      <c r="E589" s="12">
        <v>5673.671</v>
      </c>
      <c r="F589" s="12">
        <v>0.766392</v>
      </c>
      <c r="G589" s="14">
        <f>IFERROR(__xludf.DUMMYFUNCTION("FILTER(WholeNMJData!E:E,WholeNMJData!$B:$B=$B589)"),276.5259)</f>
        <v>276.5259</v>
      </c>
      <c r="H589" s="14">
        <f t="shared" si="2"/>
        <v>20.51768388</v>
      </c>
      <c r="I589" s="14">
        <f>IFERROR(__xludf.DUMMYFUNCTION("FILTER(WholeNMJData!D:D,WholeNMJData!$B:$B=$B589)"),50.88)</f>
        <v>50.88</v>
      </c>
    </row>
    <row r="590">
      <c r="A590" s="3"/>
      <c r="B590" s="3" t="str">
        <f t="shared" si="1"/>
        <v>con_04m_m67_a3_003</v>
      </c>
      <c r="C590" s="9" t="s">
        <v>634</v>
      </c>
      <c r="D590" s="12">
        <v>5.0</v>
      </c>
      <c r="E590" s="12">
        <v>2109.549</v>
      </c>
      <c r="F590" s="12">
        <v>0.22565</v>
      </c>
      <c r="G590" s="14">
        <f>IFERROR(__xludf.DUMMYFUNCTION("FILTER(WholeNMJData!E:E,WholeNMJData!$B:$B=$B590)"),276.5259)</f>
        <v>276.5259</v>
      </c>
      <c r="H590" s="14">
        <f t="shared" si="2"/>
        <v>7.628757379</v>
      </c>
      <c r="I590" s="14">
        <f>IFERROR(__xludf.DUMMYFUNCTION("FILTER(WholeNMJData!D:D,WholeNMJData!$B:$B=$B590)"),50.88)</f>
        <v>50.88</v>
      </c>
    </row>
    <row r="591">
      <c r="A591" s="3"/>
      <c r="B591" s="3" t="str">
        <f t="shared" si="1"/>
        <v>con_04m_m67_a3_003</v>
      </c>
      <c r="C591" s="9" t="s">
        <v>635</v>
      </c>
      <c r="D591" s="12">
        <v>3.0</v>
      </c>
      <c r="E591" s="12">
        <v>2452.17</v>
      </c>
      <c r="F591" s="12">
        <v>0.354767</v>
      </c>
      <c r="G591" s="14">
        <f>IFERROR(__xludf.DUMMYFUNCTION("FILTER(WholeNMJData!E:E,WholeNMJData!$B:$B=$B591)"),276.5259)</f>
        <v>276.5259</v>
      </c>
      <c r="H591" s="14">
        <f t="shared" si="2"/>
        <v>8.867776942</v>
      </c>
      <c r="I591" s="14">
        <f>IFERROR(__xludf.DUMMYFUNCTION("FILTER(WholeNMJData!D:D,WholeNMJData!$B:$B=$B591)"),50.88)</f>
        <v>50.88</v>
      </c>
    </row>
    <row r="592">
      <c r="A592" s="3"/>
      <c r="B592" s="3" t="str">
        <f t="shared" si="1"/>
        <v>con_04m_m67_a3_003</v>
      </c>
      <c r="C592" s="9" t="s">
        <v>636</v>
      </c>
      <c r="D592" s="12">
        <v>13.0</v>
      </c>
      <c r="E592" s="12">
        <v>2394.83</v>
      </c>
      <c r="F592" s="12">
        <v>0.631535</v>
      </c>
      <c r="G592" s="14">
        <f>IFERROR(__xludf.DUMMYFUNCTION("FILTER(WholeNMJData!E:E,WholeNMJData!$B:$B=$B592)"),276.5259)</f>
        <v>276.5259</v>
      </c>
      <c r="H592" s="14">
        <f t="shared" si="2"/>
        <v>8.660418427</v>
      </c>
      <c r="I592" s="14">
        <f>IFERROR(__xludf.DUMMYFUNCTION("FILTER(WholeNMJData!D:D,WholeNMJData!$B:$B=$B592)"),50.88)</f>
        <v>50.88</v>
      </c>
    </row>
    <row r="593">
      <c r="A593" s="3"/>
      <c r="B593" s="3" t="str">
        <f t="shared" si="1"/>
        <v>con_04m_m67_a3_003</v>
      </c>
      <c r="C593" s="9" t="s">
        <v>637</v>
      </c>
      <c r="D593" s="12">
        <v>5.0</v>
      </c>
      <c r="E593" s="12">
        <v>2314.54</v>
      </c>
      <c r="F593" s="12">
        <v>0.187023</v>
      </c>
      <c r="G593" s="14">
        <f>IFERROR(__xludf.DUMMYFUNCTION("FILTER(WholeNMJData!E:E,WholeNMJData!$B:$B=$B593)"),276.5259)</f>
        <v>276.5259</v>
      </c>
      <c r="H593" s="14">
        <f t="shared" si="2"/>
        <v>8.370065878</v>
      </c>
      <c r="I593" s="14">
        <f>IFERROR(__xludf.DUMMYFUNCTION("FILTER(WholeNMJData!D:D,WholeNMJData!$B:$B=$B593)"),50.88)</f>
        <v>50.88</v>
      </c>
    </row>
    <row r="594">
      <c r="A594" s="3"/>
      <c r="B594" s="3" t="str">
        <f t="shared" si="1"/>
        <v>con_04m_m67_a3_003</v>
      </c>
      <c r="C594" s="9" t="s">
        <v>638</v>
      </c>
      <c r="D594" s="12">
        <v>6.0</v>
      </c>
      <c r="E594" s="12">
        <v>2116.544</v>
      </c>
      <c r="F594" s="12">
        <v>0.406313</v>
      </c>
      <c r="G594" s="14">
        <f>IFERROR(__xludf.DUMMYFUNCTION("FILTER(WholeNMJData!E:E,WholeNMJData!$B:$B=$B594)"),276.5259)</f>
        <v>276.5259</v>
      </c>
      <c r="H594" s="14">
        <f t="shared" si="2"/>
        <v>7.654053382</v>
      </c>
      <c r="I594" s="14">
        <f>IFERROR(__xludf.DUMMYFUNCTION("FILTER(WholeNMJData!D:D,WholeNMJData!$B:$B=$B594)"),50.88)</f>
        <v>50.88</v>
      </c>
    </row>
    <row r="595">
      <c r="A595" s="3"/>
      <c r="B595" s="3" t="str">
        <f t="shared" si="1"/>
        <v>con_04m_m67_a3_003</v>
      </c>
      <c r="C595" s="9" t="s">
        <v>639</v>
      </c>
      <c r="D595" s="12">
        <v>4.0</v>
      </c>
      <c r="E595" s="12">
        <v>2254.214</v>
      </c>
      <c r="F595" s="12">
        <v>0.493601</v>
      </c>
      <c r="G595" s="14">
        <f>IFERROR(__xludf.DUMMYFUNCTION("FILTER(WholeNMJData!E:E,WholeNMJData!$B:$B=$B595)"),276.5259)</f>
        <v>276.5259</v>
      </c>
      <c r="H595" s="14">
        <f t="shared" si="2"/>
        <v>8.151909098</v>
      </c>
      <c r="I595" s="14">
        <f>IFERROR(__xludf.DUMMYFUNCTION("FILTER(WholeNMJData!D:D,WholeNMJData!$B:$B=$B595)"),50.88)</f>
        <v>50.88</v>
      </c>
    </row>
    <row r="596">
      <c r="A596" s="3"/>
      <c r="B596" s="3" t="str">
        <f t="shared" si="1"/>
        <v>con_04m_m67_a3_003</v>
      </c>
      <c r="C596" s="9" t="s">
        <v>640</v>
      </c>
      <c r="D596" s="12">
        <v>5.0</v>
      </c>
      <c r="E596" s="12">
        <v>3029.831</v>
      </c>
      <c r="F596" s="12">
        <v>0.496901</v>
      </c>
      <c r="G596" s="14">
        <f>IFERROR(__xludf.DUMMYFUNCTION("FILTER(WholeNMJData!E:E,WholeNMJData!$B:$B=$B596)"),276.5259)</f>
        <v>276.5259</v>
      </c>
      <c r="H596" s="14">
        <f t="shared" si="2"/>
        <v>10.95677114</v>
      </c>
      <c r="I596" s="14">
        <f>IFERROR(__xludf.DUMMYFUNCTION("FILTER(WholeNMJData!D:D,WholeNMJData!$B:$B=$B596)"),50.88)</f>
        <v>50.88</v>
      </c>
    </row>
    <row r="597">
      <c r="A597" s="3"/>
      <c r="B597" s="3" t="str">
        <f t="shared" si="1"/>
        <v>con_04m_m67_a3_003</v>
      </c>
      <c r="C597" s="9" t="s">
        <v>641</v>
      </c>
      <c r="D597" s="12">
        <v>17.0</v>
      </c>
      <c r="E597" s="12">
        <v>2366.53</v>
      </c>
      <c r="F597" s="12">
        <v>0.58145</v>
      </c>
      <c r="G597" s="14">
        <f>IFERROR(__xludf.DUMMYFUNCTION("FILTER(WholeNMJData!E:E,WholeNMJData!$B:$B=$B597)"),276.5259)</f>
        <v>276.5259</v>
      </c>
      <c r="H597" s="14">
        <f t="shared" si="2"/>
        <v>8.5580772</v>
      </c>
      <c r="I597" s="14">
        <f>IFERROR(__xludf.DUMMYFUNCTION("FILTER(WholeNMJData!D:D,WholeNMJData!$B:$B=$B597)"),50.88)</f>
        <v>50.88</v>
      </c>
    </row>
    <row r="598">
      <c r="A598" s="3"/>
      <c r="B598" s="3" t="str">
        <f t="shared" si="1"/>
        <v>con_04m_m67_a3_003</v>
      </c>
      <c r="C598" s="9" t="s">
        <v>642</v>
      </c>
      <c r="D598" s="12">
        <v>5.0</v>
      </c>
      <c r="E598" s="12">
        <v>2282.24</v>
      </c>
      <c r="F598" s="12">
        <v>0.601424</v>
      </c>
      <c r="G598" s="14">
        <f>IFERROR(__xludf.DUMMYFUNCTION("FILTER(WholeNMJData!E:E,WholeNMJData!$B:$B=$B598)"),276.5259)</f>
        <v>276.5259</v>
      </c>
      <c r="H598" s="14">
        <f t="shared" si="2"/>
        <v>8.25325946</v>
      </c>
      <c r="I598" s="14">
        <f>IFERROR(__xludf.DUMMYFUNCTION("FILTER(WholeNMJData!D:D,WholeNMJData!$B:$B=$B598)"),50.88)</f>
        <v>50.88</v>
      </c>
    </row>
    <row r="599">
      <c r="A599" s="3"/>
      <c r="B599" s="3" t="str">
        <f t="shared" si="1"/>
        <v>con_04m_m67_a3_003</v>
      </c>
      <c r="C599" s="9" t="s">
        <v>643</v>
      </c>
      <c r="D599" s="12">
        <v>10.0</v>
      </c>
      <c r="E599" s="12">
        <v>2286.446</v>
      </c>
      <c r="F599" s="12">
        <v>0.756102</v>
      </c>
      <c r="G599" s="14">
        <f>IFERROR(__xludf.DUMMYFUNCTION("FILTER(WholeNMJData!E:E,WholeNMJData!$B:$B=$B599)"),276.5259)</f>
        <v>276.5259</v>
      </c>
      <c r="H599" s="14">
        <f t="shared" si="2"/>
        <v>8.268469608</v>
      </c>
      <c r="I599" s="14">
        <f>IFERROR(__xludf.DUMMYFUNCTION("FILTER(WholeNMJData!D:D,WholeNMJData!$B:$B=$B599)"),50.88)</f>
        <v>50.88</v>
      </c>
    </row>
    <row r="600">
      <c r="A600" s="3"/>
      <c r="B600" s="3" t="str">
        <f t="shared" si="1"/>
        <v>con_04m_m67_a3_003</v>
      </c>
      <c r="C600" s="9" t="s">
        <v>644</v>
      </c>
      <c r="D600" s="12">
        <v>3.0</v>
      </c>
      <c r="E600" s="12">
        <v>2097.261</v>
      </c>
      <c r="F600" s="12">
        <v>0.24812</v>
      </c>
      <c r="G600" s="14">
        <f>IFERROR(__xludf.DUMMYFUNCTION("FILTER(WholeNMJData!E:E,WholeNMJData!$B:$B=$B600)"),276.5259)</f>
        <v>276.5259</v>
      </c>
      <c r="H600" s="14">
        <f t="shared" si="2"/>
        <v>7.584320311</v>
      </c>
      <c r="I600" s="14">
        <f>IFERROR(__xludf.DUMMYFUNCTION("FILTER(WholeNMJData!D:D,WholeNMJData!$B:$B=$B600)"),50.88)</f>
        <v>50.88</v>
      </c>
    </row>
    <row r="601">
      <c r="A601" s="3"/>
      <c r="B601" s="3" t="str">
        <f t="shared" si="1"/>
        <v>con_04m_m67_a3_003</v>
      </c>
      <c r="C601" s="9" t="s">
        <v>645</v>
      </c>
      <c r="D601" s="12">
        <v>10.0</v>
      </c>
      <c r="E601" s="12">
        <v>2623.067</v>
      </c>
      <c r="F601" s="12">
        <v>0.772093</v>
      </c>
      <c r="G601" s="14">
        <f>IFERROR(__xludf.DUMMYFUNCTION("FILTER(WholeNMJData!E:E,WholeNMJData!$B:$B=$B601)"),276.5259)</f>
        <v>276.5259</v>
      </c>
      <c r="H601" s="14">
        <f t="shared" si="2"/>
        <v>9.485791385</v>
      </c>
      <c r="I601" s="14">
        <f>IFERROR(__xludf.DUMMYFUNCTION("FILTER(WholeNMJData!D:D,WholeNMJData!$B:$B=$B601)"),50.88)</f>
        <v>50.88</v>
      </c>
    </row>
    <row r="602">
      <c r="A602" s="3"/>
      <c r="B602" s="3" t="str">
        <f t="shared" si="1"/>
        <v>con_04m_m67_a3_003</v>
      </c>
      <c r="C602" s="9" t="s">
        <v>646</v>
      </c>
      <c r="D602" s="12">
        <v>3.0</v>
      </c>
      <c r="E602" s="12">
        <v>2991.741</v>
      </c>
      <c r="F602" s="12">
        <v>1.269316</v>
      </c>
      <c r="G602" s="14">
        <f>IFERROR(__xludf.DUMMYFUNCTION("FILTER(WholeNMJData!E:E,WholeNMJData!$B:$B=$B602)"),276.5259)</f>
        <v>276.5259</v>
      </c>
      <c r="H602" s="14">
        <f t="shared" si="2"/>
        <v>10.81902636</v>
      </c>
      <c r="I602" s="14">
        <f>IFERROR(__xludf.DUMMYFUNCTION("FILTER(WholeNMJData!D:D,WholeNMJData!$B:$B=$B602)"),50.88)</f>
        <v>50.88</v>
      </c>
    </row>
    <row r="603">
      <c r="A603" s="3"/>
      <c r="B603" s="3" t="str">
        <f t="shared" si="1"/>
        <v>con_04m_m67_a3_003</v>
      </c>
      <c r="C603" s="9" t="s">
        <v>647</v>
      </c>
      <c r="D603" s="12">
        <v>6.0</v>
      </c>
      <c r="E603" s="12">
        <v>2351.419</v>
      </c>
      <c r="F603" s="12">
        <v>0.125233</v>
      </c>
      <c r="G603" s="14">
        <f>IFERROR(__xludf.DUMMYFUNCTION("FILTER(WholeNMJData!E:E,WholeNMJData!$B:$B=$B603)"),276.5259)</f>
        <v>276.5259</v>
      </c>
      <c r="H603" s="14">
        <f t="shared" si="2"/>
        <v>8.503431324</v>
      </c>
      <c r="I603" s="14">
        <f>IFERROR(__xludf.DUMMYFUNCTION("FILTER(WholeNMJData!D:D,WholeNMJData!$B:$B=$B603)"),50.88)</f>
        <v>50.88</v>
      </c>
    </row>
    <row r="604">
      <c r="A604" s="3"/>
      <c r="B604" s="3" t="str">
        <f t="shared" si="1"/>
        <v>con_04m_m67_a3_003</v>
      </c>
      <c r="C604" s="9" t="s">
        <v>648</v>
      </c>
      <c r="D604" s="12">
        <v>48.0</v>
      </c>
      <c r="E604" s="12">
        <v>4264.658</v>
      </c>
      <c r="F604" s="12">
        <v>0.91958</v>
      </c>
      <c r="G604" s="14">
        <f>IFERROR(__xludf.DUMMYFUNCTION("FILTER(WholeNMJData!E:E,WholeNMJData!$B:$B=$B604)"),276.5259)</f>
        <v>276.5259</v>
      </c>
      <c r="H604" s="14">
        <f t="shared" si="2"/>
        <v>15.42227328</v>
      </c>
      <c r="I604" s="14">
        <f>IFERROR(__xludf.DUMMYFUNCTION("FILTER(WholeNMJData!D:D,WholeNMJData!$B:$B=$B604)"),50.88)</f>
        <v>50.88</v>
      </c>
    </row>
    <row r="605">
      <c r="A605" s="3"/>
      <c r="B605" s="3" t="str">
        <f t="shared" si="1"/>
        <v>con_04m_m67_a3_003</v>
      </c>
      <c r="C605" s="9" t="s">
        <v>649</v>
      </c>
      <c r="D605" s="12">
        <v>14.0</v>
      </c>
      <c r="E605" s="12">
        <v>2726.282</v>
      </c>
      <c r="F605" s="12">
        <v>0.738712</v>
      </c>
      <c r="G605" s="14">
        <f>IFERROR(__xludf.DUMMYFUNCTION("FILTER(WholeNMJData!E:E,WholeNMJData!$B:$B=$B605)"),276.5259)</f>
        <v>276.5259</v>
      </c>
      <c r="H605" s="14">
        <f t="shared" si="2"/>
        <v>9.859047561</v>
      </c>
      <c r="I605" s="14">
        <f>IFERROR(__xludf.DUMMYFUNCTION("FILTER(WholeNMJData!D:D,WholeNMJData!$B:$B=$B605)"),50.88)</f>
        <v>50.88</v>
      </c>
    </row>
    <row r="606">
      <c r="A606" s="3"/>
      <c r="B606" s="3" t="str">
        <f t="shared" si="1"/>
        <v>con_04m_m67_a3_003</v>
      </c>
      <c r="C606" s="9" t="s">
        <v>650</v>
      </c>
      <c r="D606" s="12">
        <v>29.0</v>
      </c>
      <c r="E606" s="12">
        <v>2365.444</v>
      </c>
      <c r="F606" s="12">
        <v>0.843832</v>
      </c>
      <c r="G606" s="14">
        <f>IFERROR(__xludf.DUMMYFUNCTION("FILTER(WholeNMJData!E:E,WholeNMJData!$B:$B=$B606)"),276.5259)</f>
        <v>276.5259</v>
      </c>
      <c r="H606" s="14">
        <f t="shared" si="2"/>
        <v>8.554149901</v>
      </c>
      <c r="I606" s="14">
        <f>IFERROR(__xludf.DUMMYFUNCTION("FILTER(WholeNMJData!D:D,WholeNMJData!$B:$B=$B606)"),50.88)</f>
        <v>50.88</v>
      </c>
    </row>
    <row r="607">
      <c r="A607" s="3"/>
      <c r="B607" s="3" t="str">
        <f t="shared" si="1"/>
        <v>con_04m_m67_a3_003</v>
      </c>
      <c r="C607" s="9" t="s">
        <v>651</v>
      </c>
      <c r="D607" s="12">
        <v>5.0</v>
      </c>
      <c r="E607" s="12">
        <v>2040.945</v>
      </c>
      <c r="F607" s="12">
        <v>0.48075</v>
      </c>
      <c r="G607" s="14">
        <f>IFERROR(__xludf.DUMMYFUNCTION("FILTER(WholeNMJData!E:E,WholeNMJData!$B:$B=$B607)"),276.5259)</f>
        <v>276.5259</v>
      </c>
      <c r="H607" s="14">
        <f t="shared" si="2"/>
        <v>7.380664885</v>
      </c>
      <c r="I607" s="14">
        <f>IFERROR(__xludf.DUMMYFUNCTION("FILTER(WholeNMJData!D:D,WholeNMJData!$B:$B=$B607)"),50.88)</f>
        <v>50.88</v>
      </c>
    </row>
    <row r="608">
      <c r="A608" s="3"/>
      <c r="B608" s="3" t="str">
        <f t="shared" si="1"/>
        <v>con_04m_m67_a3_003</v>
      </c>
      <c r="C608" s="9" t="s">
        <v>652</v>
      </c>
      <c r="D608" s="12">
        <v>5.0</v>
      </c>
      <c r="E608" s="12">
        <v>2346.145</v>
      </c>
      <c r="F608" s="12">
        <v>0.499411</v>
      </c>
      <c r="G608" s="14">
        <f>IFERROR(__xludf.DUMMYFUNCTION("FILTER(WholeNMJData!E:E,WholeNMJData!$B:$B=$B608)"),276.5259)</f>
        <v>276.5259</v>
      </c>
      <c r="H608" s="14">
        <f t="shared" si="2"/>
        <v>8.48435897</v>
      </c>
      <c r="I608" s="14">
        <f>IFERROR(__xludf.DUMMYFUNCTION("FILTER(WholeNMJData!D:D,WholeNMJData!$B:$B=$B608)"),50.88)</f>
        <v>50.88</v>
      </c>
    </row>
    <row r="609">
      <c r="A609" s="3"/>
      <c r="B609" s="3" t="str">
        <f t="shared" si="1"/>
        <v>con_04m_m67_a3_003</v>
      </c>
      <c r="C609" s="9" t="s">
        <v>653</v>
      </c>
      <c r="D609" s="12">
        <v>5.0</v>
      </c>
      <c r="E609" s="12">
        <v>1972.905</v>
      </c>
      <c r="F609" s="12">
        <v>0.623291</v>
      </c>
      <c r="G609" s="14">
        <f>IFERROR(__xludf.DUMMYFUNCTION("FILTER(WholeNMJData!E:E,WholeNMJData!$B:$B=$B609)"),276.5259)</f>
        <v>276.5259</v>
      </c>
      <c r="H609" s="14">
        <f t="shared" si="2"/>
        <v>7.134611984</v>
      </c>
      <c r="I609" s="14">
        <f>IFERROR(__xludf.DUMMYFUNCTION("FILTER(WholeNMJData!D:D,WholeNMJData!$B:$B=$B609)"),50.88)</f>
        <v>50.88</v>
      </c>
    </row>
    <row r="610">
      <c r="A610" s="3"/>
      <c r="B610" s="3" t="str">
        <f t="shared" si="1"/>
        <v>con_04m_m67_a3_003</v>
      </c>
      <c r="C610" s="9" t="s">
        <v>654</v>
      </c>
      <c r="D610" s="12">
        <v>4.0</v>
      </c>
      <c r="E610" s="12">
        <v>2414.644</v>
      </c>
      <c r="F610" s="12">
        <v>0.372331</v>
      </c>
      <c r="G610" s="14">
        <f>IFERROR(__xludf.DUMMYFUNCTION("FILTER(WholeNMJData!E:E,WholeNMJData!$B:$B=$B610)"),276.5259)</f>
        <v>276.5259</v>
      </c>
      <c r="H610" s="14">
        <f t="shared" si="2"/>
        <v>8.732071752</v>
      </c>
      <c r="I610" s="14">
        <f>IFERROR(__xludf.DUMMYFUNCTION("FILTER(WholeNMJData!D:D,WholeNMJData!$B:$B=$B610)"),50.88)</f>
        <v>50.88</v>
      </c>
    </row>
    <row r="611">
      <c r="A611" s="3"/>
      <c r="B611" s="3" t="str">
        <f t="shared" si="1"/>
        <v>con_04m_m67_a3_003</v>
      </c>
      <c r="C611" s="9" t="s">
        <v>655</v>
      </c>
      <c r="D611" s="12">
        <v>3.0</v>
      </c>
      <c r="E611" s="12">
        <v>2432.637</v>
      </c>
      <c r="F611" s="12">
        <v>0.815433</v>
      </c>
      <c r="G611" s="14">
        <f>IFERROR(__xludf.DUMMYFUNCTION("FILTER(WholeNMJData!E:E,WholeNMJData!$B:$B=$B611)"),276.5259)</f>
        <v>276.5259</v>
      </c>
      <c r="H611" s="14">
        <f t="shared" si="2"/>
        <v>8.797139798</v>
      </c>
      <c r="I611" s="14">
        <f>IFERROR(__xludf.DUMMYFUNCTION("FILTER(WholeNMJData!D:D,WholeNMJData!$B:$B=$B611)"),50.88)</f>
        <v>50.88</v>
      </c>
    </row>
    <row r="612">
      <c r="A612" s="3"/>
      <c r="B612" s="3" t="str">
        <f t="shared" si="1"/>
        <v>con_04m_m67_a3_003</v>
      </c>
      <c r="C612" s="9" t="s">
        <v>656</v>
      </c>
      <c r="D612" s="12">
        <v>7.0</v>
      </c>
      <c r="E612" s="12">
        <v>2082.502</v>
      </c>
      <c r="F612" s="12">
        <v>0.222152</v>
      </c>
      <c r="G612" s="14">
        <f>IFERROR(__xludf.DUMMYFUNCTION("FILTER(WholeNMJData!E:E,WholeNMJData!$B:$B=$B612)"),276.5259)</f>
        <v>276.5259</v>
      </c>
      <c r="H612" s="14">
        <f t="shared" si="2"/>
        <v>7.530947372</v>
      </c>
      <c r="I612" s="14">
        <f>IFERROR(__xludf.DUMMYFUNCTION("FILTER(WholeNMJData!D:D,WholeNMJData!$B:$B=$B612)"),50.88)</f>
        <v>50.88</v>
      </c>
    </row>
    <row r="613">
      <c r="A613" s="3"/>
      <c r="B613" s="3" t="str">
        <f t="shared" si="1"/>
        <v>con_04m_m67_a3_003</v>
      </c>
      <c r="C613" s="9" t="s">
        <v>657</v>
      </c>
      <c r="D613" s="12">
        <v>9.0</v>
      </c>
      <c r="E613" s="12">
        <v>2544.783</v>
      </c>
      <c r="F613" s="12">
        <v>0.45552</v>
      </c>
      <c r="G613" s="14">
        <f>IFERROR(__xludf.DUMMYFUNCTION("FILTER(WholeNMJData!E:E,WholeNMJData!$B:$B=$B613)"),276.5259)</f>
        <v>276.5259</v>
      </c>
      <c r="H613" s="14">
        <f t="shared" si="2"/>
        <v>9.202693129</v>
      </c>
      <c r="I613" s="14">
        <f>IFERROR(__xludf.DUMMYFUNCTION("FILTER(WholeNMJData!D:D,WholeNMJData!$B:$B=$B613)"),50.88)</f>
        <v>50.88</v>
      </c>
    </row>
    <row r="614">
      <c r="A614" s="3"/>
      <c r="B614" s="3" t="str">
        <f t="shared" si="1"/>
        <v>con_04m_m67_a3_003</v>
      </c>
      <c r="C614" s="9" t="s">
        <v>658</v>
      </c>
      <c r="D614" s="12">
        <v>11.0</v>
      </c>
      <c r="E614" s="12">
        <v>6295.326</v>
      </c>
      <c r="F614" s="12">
        <v>0.367406</v>
      </c>
      <c r="G614" s="14">
        <f>IFERROR(__xludf.DUMMYFUNCTION("FILTER(WholeNMJData!E:E,WholeNMJData!$B:$B=$B614)"),276.5259)</f>
        <v>276.5259</v>
      </c>
      <c r="H614" s="14">
        <f t="shared" si="2"/>
        <v>22.76577348</v>
      </c>
      <c r="I614" s="14">
        <f>IFERROR(__xludf.DUMMYFUNCTION("FILTER(WholeNMJData!D:D,WholeNMJData!$B:$B=$B614)"),50.88)</f>
        <v>50.88</v>
      </c>
    </row>
    <row r="615">
      <c r="A615" s="3"/>
      <c r="B615" s="3" t="str">
        <f t="shared" si="1"/>
        <v>con_04m_m67_a3_003</v>
      </c>
      <c r="C615" s="9" t="s">
        <v>659</v>
      </c>
      <c r="D615" s="12">
        <v>16.0</v>
      </c>
      <c r="E615" s="12">
        <v>3088.58</v>
      </c>
      <c r="F615" s="12">
        <v>0.855162</v>
      </c>
      <c r="G615" s="14">
        <f>IFERROR(__xludf.DUMMYFUNCTION("FILTER(WholeNMJData!E:E,WholeNMJData!$B:$B=$B615)"),276.5259)</f>
        <v>276.5259</v>
      </c>
      <c r="H615" s="14">
        <f t="shared" si="2"/>
        <v>11.16922502</v>
      </c>
      <c r="I615" s="14">
        <f>IFERROR(__xludf.DUMMYFUNCTION("FILTER(WholeNMJData!D:D,WholeNMJData!$B:$B=$B615)"),50.88)</f>
        <v>50.88</v>
      </c>
    </row>
    <row r="616">
      <c r="A616" s="3"/>
      <c r="B616" s="3" t="str">
        <f t="shared" si="1"/>
        <v>con_04m_m67_a3_003</v>
      </c>
      <c r="C616" s="9" t="s">
        <v>660</v>
      </c>
      <c r="D616" s="12">
        <v>15.0</v>
      </c>
      <c r="E616" s="12">
        <v>2904.597</v>
      </c>
      <c r="F616" s="12">
        <v>0.899971</v>
      </c>
      <c r="G616" s="14">
        <f>IFERROR(__xludf.DUMMYFUNCTION("FILTER(WholeNMJData!E:E,WholeNMJData!$B:$B=$B616)"),276.5259)</f>
        <v>276.5259</v>
      </c>
      <c r="H616" s="14">
        <f t="shared" si="2"/>
        <v>10.5038877</v>
      </c>
      <c r="I616" s="14">
        <f>IFERROR(__xludf.DUMMYFUNCTION("FILTER(WholeNMJData!D:D,WholeNMJData!$B:$B=$B616)"),50.88)</f>
        <v>50.88</v>
      </c>
    </row>
    <row r="617">
      <c r="A617" s="3"/>
      <c r="B617" s="3" t="str">
        <f t="shared" si="1"/>
        <v>con_04m_m67_a3_003</v>
      </c>
      <c r="C617" s="9" t="s">
        <v>661</v>
      </c>
      <c r="D617" s="12">
        <v>11.0</v>
      </c>
      <c r="E617" s="12">
        <v>2286.145</v>
      </c>
      <c r="F617" s="12">
        <v>0.802065</v>
      </c>
      <c r="G617" s="14">
        <f>IFERROR(__xludf.DUMMYFUNCTION("FILTER(WholeNMJData!E:E,WholeNMJData!$B:$B=$B617)"),276.5259)</f>
        <v>276.5259</v>
      </c>
      <c r="H617" s="14">
        <f t="shared" si="2"/>
        <v>8.267381102</v>
      </c>
      <c r="I617" s="14">
        <f>IFERROR(__xludf.DUMMYFUNCTION("FILTER(WholeNMJData!D:D,WholeNMJData!$B:$B=$B617)"),50.88)</f>
        <v>50.88</v>
      </c>
    </row>
    <row r="618">
      <c r="A618" s="3"/>
      <c r="B618" s="3" t="str">
        <f t="shared" si="1"/>
        <v>con_04m_m67_a3_003</v>
      </c>
      <c r="C618" s="9" t="s">
        <v>662</v>
      </c>
      <c r="D618" s="12">
        <v>8.0</v>
      </c>
      <c r="E618" s="12">
        <v>1895.038</v>
      </c>
      <c r="F618" s="12">
        <v>0.538827</v>
      </c>
      <c r="G618" s="14">
        <f>IFERROR(__xludf.DUMMYFUNCTION("FILTER(WholeNMJData!E:E,WholeNMJData!$B:$B=$B618)"),276.5259)</f>
        <v>276.5259</v>
      </c>
      <c r="H618" s="14">
        <f t="shared" si="2"/>
        <v>6.853021724</v>
      </c>
      <c r="I618" s="14">
        <f>IFERROR(__xludf.DUMMYFUNCTION("FILTER(WholeNMJData!D:D,WholeNMJData!$B:$B=$B618)"),50.88)</f>
        <v>50.88</v>
      </c>
    </row>
    <row r="619">
      <c r="A619" s="3"/>
      <c r="B619" s="3" t="str">
        <f t="shared" si="1"/>
        <v>con_04m_m67_a3_003</v>
      </c>
      <c r="C619" s="9" t="s">
        <v>663</v>
      </c>
      <c r="D619" s="12">
        <v>12.0</v>
      </c>
      <c r="E619" s="12">
        <v>2069.976</v>
      </c>
      <c r="F619" s="12">
        <v>0.526672</v>
      </c>
      <c r="G619" s="14">
        <f>IFERROR(__xludf.DUMMYFUNCTION("FILTER(WholeNMJData!E:E,WholeNMJData!$B:$B=$B619)"),276.5259)</f>
        <v>276.5259</v>
      </c>
      <c r="H619" s="14">
        <f t="shared" si="2"/>
        <v>7.485649626</v>
      </c>
      <c r="I619" s="14">
        <f>IFERROR(__xludf.DUMMYFUNCTION("FILTER(WholeNMJData!D:D,WholeNMJData!$B:$B=$B619)"),50.88)</f>
        <v>50.88</v>
      </c>
    </row>
    <row r="620">
      <c r="A620" s="3"/>
      <c r="B620" s="3" t="str">
        <f t="shared" si="1"/>
        <v>con_04m_m67_a3_003</v>
      </c>
      <c r="C620" s="9" t="s">
        <v>664</v>
      </c>
      <c r="D620" s="12">
        <v>15.0</v>
      </c>
      <c r="E620" s="12">
        <v>2513.702</v>
      </c>
      <c r="F620" s="12">
        <v>0.742738</v>
      </c>
      <c r="G620" s="14">
        <f>IFERROR(__xludf.DUMMYFUNCTION("FILTER(WholeNMJData!E:E,WholeNMJData!$B:$B=$B620)"),276.5259)</f>
        <v>276.5259</v>
      </c>
      <c r="H620" s="14">
        <f t="shared" si="2"/>
        <v>9.090294978</v>
      </c>
      <c r="I620" s="14">
        <f>IFERROR(__xludf.DUMMYFUNCTION("FILTER(WholeNMJData!D:D,WholeNMJData!$B:$B=$B620)"),50.88)</f>
        <v>50.88</v>
      </c>
    </row>
    <row r="621">
      <c r="A621" s="3"/>
      <c r="B621" s="3" t="str">
        <f t="shared" si="1"/>
        <v>con_04m_m67_a3_003</v>
      </c>
      <c r="C621" s="9" t="s">
        <v>665</v>
      </c>
      <c r="D621" s="12">
        <v>14.0</v>
      </c>
      <c r="E621" s="12">
        <v>2811.712</v>
      </c>
      <c r="F621" s="12">
        <v>0.893582</v>
      </c>
      <c r="G621" s="14">
        <f>IFERROR(__xludf.DUMMYFUNCTION("FILTER(WholeNMJData!E:E,WholeNMJData!$B:$B=$B621)"),276.5259)</f>
        <v>276.5259</v>
      </c>
      <c r="H621" s="14">
        <f t="shared" si="2"/>
        <v>10.16798788</v>
      </c>
      <c r="I621" s="14">
        <f>IFERROR(__xludf.DUMMYFUNCTION("FILTER(WholeNMJData!D:D,WholeNMJData!$B:$B=$B621)"),50.88)</f>
        <v>50.88</v>
      </c>
    </row>
    <row r="622">
      <c r="A622" s="3"/>
      <c r="B622" s="3" t="str">
        <f t="shared" si="1"/>
        <v>con_04m_m67_a3_003</v>
      </c>
      <c r="C622" s="9" t="s">
        <v>666</v>
      </c>
      <c r="D622" s="12">
        <v>9.0</v>
      </c>
      <c r="E622" s="12">
        <v>5855.876</v>
      </c>
      <c r="F622" s="12">
        <v>0.254155</v>
      </c>
      <c r="G622" s="14">
        <f>IFERROR(__xludf.DUMMYFUNCTION("FILTER(WholeNMJData!E:E,WholeNMJData!$B:$B=$B622)"),276.5259)</f>
        <v>276.5259</v>
      </c>
      <c r="H622" s="14">
        <f t="shared" si="2"/>
        <v>21.17659142</v>
      </c>
      <c r="I622" s="14">
        <f>IFERROR(__xludf.DUMMYFUNCTION("FILTER(WholeNMJData!D:D,WholeNMJData!$B:$B=$B622)"),50.88)</f>
        <v>50.88</v>
      </c>
    </row>
    <row r="623">
      <c r="A623" s="3"/>
      <c r="B623" s="3" t="str">
        <f t="shared" si="1"/>
        <v>con_04m_m67_a3_003</v>
      </c>
      <c r="C623" s="9" t="s">
        <v>667</v>
      </c>
      <c r="D623" s="12">
        <v>4.0</v>
      </c>
      <c r="E623" s="12">
        <v>3025.299</v>
      </c>
      <c r="F623" s="12">
        <v>0.392884</v>
      </c>
      <c r="G623" s="14">
        <f>IFERROR(__xludf.DUMMYFUNCTION("FILTER(WholeNMJData!E:E,WholeNMJData!$B:$B=$B623)"),276.5259)</f>
        <v>276.5259</v>
      </c>
      <c r="H623" s="14">
        <f t="shared" si="2"/>
        <v>10.94038208</v>
      </c>
      <c r="I623" s="14">
        <f>IFERROR(__xludf.DUMMYFUNCTION("FILTER(WholeNMJData!D:D,WholeNMJData!$B:$B=$B623)"),50.88)</f>
        <v>50.88</v>
      </c>
    </row>
    <row r="624">
      <c r="A624" s="3"/>
      <c r="B624" s="3" t="str">
        <f t="shared" si="1"/>
        <v>con_04m_m67_a3_003</v>
      </c>
      <c r="C624" s="9" t="s">
        <v>668</v>
      </c>
      <c r="D624" s="12">
        <v>3.0</v>
      </c>
      <c r="E624" s="12">
        <v>2587.0</v>
      </c>
      <c r="F624" s="12">
        <v>0.837374</v>
      </c>
      <c r="G624" s="14">
        <f>IFERROR(__xludf.DUMMYFUNCTION("FILTER(WholeNMJData!E:E,WholeNMJData!$B:$B=$B624)"),276.5259)</f>
        <v>276.5259</v>
      </c>
      <c r="H624" s="14">
        <f t="shared" si="2"/>
        <v>9.355362373</v>
      </c>
      <c r="I624" s="14">
        <f>IFERROR(__xludf.DUMMYFUNCTION("FILTER(WholeNMJData!D:D,WholeNMJData!$B:$B=$B624)"),50.88)</f>
        <v>50.88</v>
      </c>
    </row>
    <row r="625">
      <c r="A625" s="3"/>
      <c r="B625" s="3" t="str">
        <f t="shared" si="1"/>
        <v>con_05m_m67_a3_001</v>
      </c>
      <c r="C625" s="9" t="s">
        <v>669</v>
      </c>
      <c r="D625" s="12">
        <v>7.0</v>
      </c>
      <c r="E625" s="12">
        <v>2597.701</v>
      </c>
      <c r="F625" s="12">
        <v>0.26101</v>
      </c>
      <c r="G625" s="14">
        <f>IFERROR(__xludf.DUMMYFUNCTION("FILTER(WholeNMJData!E:E,WholeNMJData!$B:$B=$B625)"),304.8205)</f>
        <v>304.8205</v>
      </c>
      <c r="H625" s="14">
        <f t="shared" si="2"/>
        <v>8.522067906</v>
      </c>
      <c r="I625" s="14">
        <f>IFERROR(__xludf.DUMMYFUNCTION("FILTER(WholeNMJData!D:D,WholeNMJData!$B:$B=$B625)"),58.63111)</f>
        <v>58.63111</v>
      </c>
    </row>
    <row r="626">
      <c r="A626" s="3"/>
      <c r="B626" s="3" t="str">
        <f t="shared" si="1"/>
        <v>con_05m_m67_a3_001</v>
      </c>
      <c r="C626" s="9" t="s">
        <v>670</v>
      </c>
      <c r="D626" s="12">
        <v>5.0</v>
      </c>
      <c r="E626" s="12">
        <v>2539.901</v>
      </c>
      <c r="F626" s="12">
        <v>0.306593</v>
      </c>
      <c r="G626" s="14">
        <f>IFERROR(__xludf.DUMMYFUNCTION("FILTER(WholeNMJData!E:E,WholeNMJData!$B:$B=$B626)"),304.8205)</f>
        <v>304.8205</v>
      </c>
      <c r="H626" s="14">
        <f t="shared" si="2"/>
        <v>8.332448113</v>
      </c>
      <c r="I626" s="14">
        <f>IFERROR(__xludf.DUMMYFUNCTION("FILTER(WholeNMJData!D:D,WholeNMJData!$B:$B=$B626)"),58.63111)</f>
        <v>58.63111</v>
      </c>
    </row>
    <row r="627">
      <c r="A627" s="3"/>
      <c r="B627" s="3" t="str">
        <f t="shared" si="1"/>
        <v>con_05m_m67_a3_001</v>
      </c>
      <c r="C627" s="9" t="s">
        <v>671</v>
      </c>
      <c r="D627" s="12">
        <v>6.0</v>
      </c>
      <c r="E627" s="12">
        <v>4979.355</v>
      </c>
      <c r="F627" s="12">
        <v>0.383951</v>
      </c>
      <c r="G627" s="14">
        <f>IFERROR(__xludf.DUMMYFUNCTION("FILTER(WholeNMJData!E:E,WholeNMJData!$B:$B=$B627)"),304.8205)</f>
        <v>304.8205</v>
      </c>
      <c r="H627" s="14">
        <f t="shared" si="2"/>
        <v>16.33536786</v>
      </c>
      <c r="I627" s="14">
        <f>IFERROR(__xludf.DUMMYFUNCTION("FILTER(WholeNMJData!D:D,WholeNMJData!$B:$B=$B627)"),58.63111)</f>
        <v>58.63111</v>
      </c>
    </row>
    <row r="628">
      <c r="A628" s="3"/>
      <c r="B628" s="3" t="str">
        <f t="shared" si="1"/>
        <v>con_05m_m67_a3_001</v>
      </c>
      <c r="C628" s="9" t="s">
        <v>672</v>
      </c>
      <c r="D628" s="12">
        <v>3.0</v>
      </c>
      <c r="E628" s="12">
        <v>2344.639</v>
      </c>
      <c r="F628" s="12">
        <v>0.154894</v>
      </c>
      <c r="G628" s="14">
        <f>IFERROR(__xludf.DUMMYFUNCTION("FILTER(WholeNMJData!E:E,WholeNMJData!$B:$B=$B628)"),304.8205)</f>
        <v>304.8205</v>
      </c>
      <c r="H628" s="14">
        <f t="shared" si="2"/>
        <v>7.691867837</v>
      </c>
      <c r="I628" s="14">
        <f>IFERROR(__xludf.DUMMYFUNCTION("FILTER(WholeNMJData!D:D,WholeNMJData!$B:$B=$B628)"),58.63111)</f>
        <v>58.63111</v>
      </c>
    </row>
    <row r="629">
      <c r="A629" s="3"/>
      <c r="B629" s="3" t="str">
        <f t="shared" si="1"/>
        <v>con_05m_m67_a3_001</v>
      </c>
      <c r="C629" s="9" t="s">
        <v>673</v>
      </c>
      <c r="D629" s="12">
        <v>54.0</v>
      </c>
      <c r="E629" s="12">
        <v>4101.878</v>
      </c>
      <c r="F629" s="12">
        <v>1.231072</v>
      </c>
      <c r="G629" s="14">
        <f>IFERROR(__xludf.DUMMYFUNCTION("FILTER(WholeNMJData!E:E,WholeNMJData!$B:$B=$B629)"),304.8205)</f>
        <v>304.8205</v>
      </c>
      <c r="H629" s="14">
        <f t="shared" si="2"/>
        <v>13.45669993</v>
      </c>
      <c r="I629" s="14">
        <f>IFERROR(__xludf.DUMMYFUNCTION("FILTER(WholeNMJData!D:D,WholeNMJData!$B:$B=$B629)"),58.63111)</f>
        <v>58.63111</v>
      </c>
    </row>
    <row r="630">
      <c r="A630" s="3"/>
      <c r="B630" s="3" t="str">
        <f t="shared" si="1"/>
        <v>con_05m_m67_a3_001</v>
      </c>
      <c r="C630" s="9" t="s">
        <v>674</v>
      </c>
      <c r="D630" s="12">
        <v>6.0</v>
      </c>
      <c r="E630" s="12">
        <v>2469.072</v>
      </c>
      <c r="F630" s="12">
        <v>0.288298</v>
      </c>
      <c r="G630" s="14">
        <f>IFERROR(__xludf.DUMMYFUNCTION("FILTER(WholeNMJData!E:E,WholeNMJData!$B:$B=$B630)"),304.8205)</f>
        <v>304.8205</v>
      </c>
      <c r="H630" s="14">
        <f t="shared" si="2"/>
        <v>8.100085132</v>
      </c>
      <c r="I630" s="14">
        <f>IFERROR(__xludf.DUMMYFUNCTION("FILTER(WholeNMJData!D:D,WholeNMJData!$B:$B=$B630)"),58.63111)</f>
        <v>58.63111</v>
      </c>
    </row>
    <row r="631">
      <c r="A631" s="3"/>
      <c r="B631" s="3" t="str">
        <f t="shared" si="1"/>
        <v>con_05m_m67_a3_001</v>
      </c>
      <c r="C631" s="9" t="s">
        <v>675</v>
      </c>
      <c r="D631" s="12">
        <v>4.0</v>
      </c>
      <c r="E631" s="12">
        <v>2875.139</v>
      </c>
      <c r="F631" s="12">
        <v>0.305352</v>
      </c>
      <c r="G631" s="14">
        <f>IFERROR(__xludf.DUMMYFUNCTION("FILTER(WholeNMJData!E:E,WholeNMJData!$B:$B=$B631)"),304.8205)</f>
        <v>304.8205</v>
      </c>
      <c r="H631" s="14">
        <f t="shared" si="2"/>
        <v>9.432236349</v>
      </c>
      <c r="I631" s="14">
        <f>IFERROR(__xludf.DUMMYFUNCTION("FILTER(WholeNMJData!D:D,WholeNMJData!$B:$B=$B631)"),58.63111)</f>
        <v>58.63111</v>
      </c>
    </row>
    <row r="632">
      <c r="A632" s="3"/>
      <c r="B632" s="3" t="str">
        <f t="shared" si="1"/>
        <v>con_05m_m67_a3_001</v>
      </c>
      <c r="C632" s="9" t="s">
        <v>676</v>
      </c>
      <c r="D632" s="12">
        <v>4.0</v>
      </c>
      <c r="E632" s="12">
        <v>2894.502</v>
      </c>
      <c r="F632" s="12">
        <v>0.304152</v>
      </c>
      <c r="G632" s="14">
        <f>IFERROR(__xludf.DUMMYFUNCTION("FILTER(WholeNMJData!E:E,WholeNMJData!$B:$B=$B632)"),304.8205)</f>
        <v>304.8205</v>
      </c>
      <c r="H632" s="14">
        <f t="shared" si="2"/>
        <v>9.495758979</v>
      </c>
      <c r="I632" s="14">
        <f>IFERROR(__xludf.DUMMYFUNCTION("FILTER(WholeNMJData!D:D,WholeNMJData!$B:$B=$B632)"),58.63111)</f>
        <v>58.63111</v>
      </c>
    </row>
    <row r="633">
      <c r="A633" s="3"/>
      <c r="B633" s="3" t="str">
        <f t="shared" si="1"/>
        <v>con_05m_m67_a3_001</v>
      </c>
      <c r="C633" s="9" t="s">
        <v>677</v>
      </c>
      <c r="D633" s="12">
        <v>4.0</v>
      </c>
      <c r="E633" s="12">
        <v>2064.435</v>
      </c>
      <c r="F633" s="12">
        <v>0.100509</v>
      </c>
      <c r="G633" s="14">
        <f>IFERROR(__xludf.DUMMYFUNCTION("FILTER(WholeNMJData!E:E,WholeNMJData!$B:$B=$B633)"),304.8205)</f>
        <v>304.8205</v>
      </c>
      <c r="H633" s="14">
        <f t="shared" si="2"/>
        <v>6.772625201</v>
      </c>
      <c r="I633" s="14">
        <f>IFERROR(__xludf.DUMMYFUNCTION("FILTER(WholeNMJData!D:D,WholeNMJData!$B:$B=$B633)"),58.63111)</f>
        <v>58.63111</v>
      </c>
    </row>
    <row r="634">
      <c r="A634" s="3"/>
      <c r="B634" s="3" t="str">
        <f t="shared" si="1"/>
        <v>con_05m_m67_a3_001</v>
      </c>
      <c r="C634" s="9" t="s">
        <v>678</v>
      </c>
      <c r="D634" s="12">
        <v>28.0</v>
      </c>
      <c r="E634" s="12">
        <v>4870.203</v>
      </c>
      <c r="F634" s="12">
        <v>1.065822</v>
      </c>
      <c r="G634" s="14">
        <f>IFERROR(__xludf.DUMMYFUNCTION("FILTER(WholeNMJData!E:E,WholeNMJData!$B:$B=$B634)"),304.8205)</f>
        <v>304.8205</v>
      </c>
      <c r="H634" s="14">
        <f t="shared" si="2"/>
        <v>15.97728171</v>
      </c>
      <c r="I634" s="14">
        <f>IFERROR(__xludf.DUMMYFUNCTION("FILTER(WholeNMJData!D:D,WholeNMJData!$B:$B=$B634)"),58.63111)</f>
        <v>58.63111</v>
      </c>
    </row>
    <row r="635">
      <c r="A635" s="3"/>
      <c r="B635" s="3" t="str">
        <f t="shared" si="1"/>
        <v>con_05m_m67_a3_001</v>
      </c>
      <c r="C635" s="9" t="s">
        <v>679</v>
      </c>
      <c r="D635" s="12">
        <v>134.0</v>
      </c>
      <c r="E635" s="12">
        <v>5720.666</v>
      </c>
      <c r="F635" s="12">
        <v>0.932251</v>
      </c>
      <c r="G635" s="14">
        <f>IFERROR(__xludf.DUMMYFUNCTION("FILTER(WholeNMJData!E:E,WholeNMJData!$B:$B=$B635)"),304.8205)</f>
        <v>304.8205</v>
      </c>
      <c r="H635" s="14">
        <f t="shared" si="2"/>
        <v>18.767327</v>
      </c>
      <c r="I635" s="14">
        <f>IFERROR(__xludf.DUMMYFUNCTION("FILTER(WholeNMJData!D:D,WholeNMJData!$B:$B=$B635)"),58.63111)</f>
        <v>58.63111</v>
      </c>
    </row>
    <row r="636">
      <c r="A636" s="3"/>
      <c r="B636" s="3" t="str">
        <f t="shared" si="1"/>
        <v>con_05m_m67_a3_001</v>
      </c>
      <c r="C636" s="9" t="s">
        <v>680</v>
      </c>
      <c r="D636" s="12">
        <v>23.0</v>
      </c>
      <c r="E636" s="12">
        <v>2830.705</v>
      </c>
      <c r="F636" s="12">
        <v>0.834155</v>
      </c>
      <c r="G636" s="14">
        <f>IFERROR(__xludf.DUMMYFUNCTION("FILTER(WholeNMJData!E:E,WholeNMJData!$B:$B=$B636)"),304.8205)</f>
        <v>304.8205</v>
      </c>
      <c r="H636" s="14">
        <f t="shared" si="2"/>
        <v>9.286465313</v>
      </c>
      <c r="I636" s="14">
        <f>IFERROR(__xludf.DUMMYFUNCTION("FILTER(WholeNMJData!D:D,WholeNMJData!$B:$B=$B636)"),58.63111)</f>
        <v>58.63111</v>
      </c>
    </row>
    <row r="637">
      <c r="A637" s="3"/>
      <c r="B637" s="3" t="str">
        <f t="shared" si="1"/>
        <v>con_05m_m67_a3_001</v>
      </c>
      <c r="C637" s="9" t="s">
        <v>681</v>
      </c>
      <c r="D637" s="12">
        <v>6.0</v>
      </c>
      <c r="E637" s="12">
        <v>2390.271</v>
      </c>
      <c r="F637" s="12">
        <v>0.345682</v>
      </c>
      <c r="G637" s="14">
        <f>IFERROR(__xludf.DUMMYFUNCTION("FILTER(WholeNMJData!E:E,WholeNMJData!$B:$B=$B637)"),304.8205)</f>
        <v>304.8205</v>
      </c>
      <c r="H637" s="14">
        <f t="shared" si="2"/>
        <v>7.841569055</v>
      </c>
      <c r="I637" s="14">
        <f>IFERROR(__xludf.DUMMYFUNCTION("FILTER(WholeNMJData!D:D,WholeNMJData!$B:$B=$B637)"),58.63111)</f>
        <v>58.63111</v>
      </c>
    </row>
    <row r="638">
      <c r="A638" s="3"/>
      <c r="B638" s="3" t="str">
        <f t="shared" si="1"/>
        <v>con_05m_m67_a3_001</v>
      </c>
      <c r="C638" s="9" t="s">
        <v>682</v>
      </c>
      <c r="D638" s="12">
        <v>3.0</v>
      </c>
      <c r="E638" s="12">
        <v>2297.94</v>
      </c>
      <c r="F638" s="12">
        <v>0.256891</v>
      </c>
      <c r="G638" s="14">
        <f>IFERROR(__xludf.DUMMYFUNCTION("FILTER(WholeNMJData!E:E,WholeNMJData!$B:$B=$B638)"),304.8205)</f>
        <v>304.8205</v>
      </c>
      <c r="H638" s="14">
        <f t="shared" si="2"/>
        <v>7.538666199</v>
      </c>
      <c r="I638" s="14">
        <f>IFERROR(__xludf.DUMMYFUNCTION("FILTER(WholeNMJData!D:D,WholeNMJData!$B:$B=$B638)"),58.63111)</f>
        <v>58.63111</v>
      </c>
    </row>
    <row r="639">
      <c r="A639" s="3"/>
      <c r="B639" s="3" t="str">
        <f t="shared" si="1"/>
        <v>con_05m_m67_a3_001</v>
      </c>
      <c r="C639" s="9" t="s">
        <v>683</v>
      </c>
      <c r="D639" s="12">
        <v>17.0</v>
      </c>
      <c r="E639" s="12">
        <v>2573.131</v>
      </c>
      <c r="F639" s="12">
        <v>0.574317</v>
      </c>
      <c r="G639" s="14">
        <f>IFERROR(__xludf.DUMMYFUNCTION("FILTER(WholeNMJData!E:E,WholeNMJData!$B:$B=$B639)"),304.8205)</f>
        <v>304.8205</v>
      </c>
      <c r="H639" s="14">
        <f t="shared" si="2"/>
        <v>8.441463091</v>
      </c>
      <c r="I639" s="14">
        <f>IFERROR(__xludf.DUMMYFUNCTION("FILTER(WholeNMJData!D:D,WholeNMJData!$B:$B=$B639)"),58.63111)</f>
        <v>58.63111</v>
      </c>
    </row>
    <row r="640">
      <c r="A640" s="3"/>
      <c r="B640" s="3" t="str">
        <f t="shared" si="1"/>
        <v>con_05m_m67_a3_001</v>
      </c>
      <c r="C640" s="9" t="s">
        <v>684</v>
      </c>
      <c r="D640" s="12">
        <v>46.0</v>
      </c>
      <c r="E640" s="12">
        <v>4064.955</v>
      </c>
      <c r="F640" s="12">
        <v>1.085715</v>
      </c>
      <c r="G640" s="14">
        <f>IFERROR(__xludf.DUMMYFUNCTION("FILTER(WholeNMJData!E:E,WholeNMJData!$B:$B=$B640)"),304.8205)</f>
        <v>304.8205</v>
      </c>
      <c r="H640" s="14">
        <f t="shared" si="2"/>
        <v>13.33556962</v>
      </c>
      <c r="I640" s="14">
        <f>IFERROR(__xludf.DUMMYFUNCTION("FILTER(WholeNMJData!D:D,WholeNMJData!$B:$B=$B640)"),58.63111)</f>
        <v>58.63111</v>
      </c>
    </row>
    <row r="641">
      <c r="A641" s="3"/>
      <c r="B641" s="3" t="str">
        <f t="shared" si="1"/>
        <v>con_05m_m67_a3_001</v>
      </c>
      <c r="C641" s="9" t="s">
        <v>685</v>
      </c>
      <c r="D641" s="12">
        <v>18.0</v>
      </c>
      <c r="E641" s="12">
        <v>2410.803</v>
      </c>
      <c r="F641" s="12">
        <v>0.405936</v>
      </c>
      <c r="G641" s="14">
        <f>IFERROR(__xludf.DUMMYFUNCTION("FILTER(WholeNMJData!E:E,WholeNMJData!$B:$B=$B641)"),304.8205)</f>
        <v>304.8205</v>
      </c>
      <c r="H641" s="14">
        <f t="shared" si="2"/>
        <v>7.908926729</v>
      </c>
      <c r="I641" s="14">
        <f>IFERROR(__xludf.DUMMYFUNCTION("FILTER(WholeNMJData!D:D,WholeNMJData!$B:$B=$B641)"),58.63111)</f>
        <v>58.63111</v>
      </c>
    </row>
    <row r="642">
      <c r="A642" s="3"/>
      <c r="B642" s="3" t="str">
        <f t="shared" si="1"/>
        <v>con_05m_m67_a3_001</v>
      </c>
      <c r="C642" s="9" t="s">
        <v>686</v>
      </c>
      <c r="D642" s="12">
        <v>11.0</v>
      </c>
      <c r="E642" s="12">
        <v>2827.121</v>
      </c>
      <c r="F642" s="12">
        <v>0.517741</v>
      </c>
      <c r="G642" s="14">
        <f>IFERROR(__xludf.DUMMYFUNCTION("FILTER(WholeNMJData!E:E,WholeNMJData!$B:$B=$B642)"),304.8205)</f>
        <v>304.8205</v>
      </c>
      <c r="H642" s="14">
        <f t="shared" si="2"/>
        <v>9.274707574</v>
      </c>
      <c r="I642" s="14">
        <f>IFERROR(__xludf.DUMMYFUNCTION("FILTER(WholeNMJData!D:D,WholeNMJData!$B:$B=$B642)"),58.63111)</f>
        <v>58.63111</v>
      </c>
    </row>
    <row r="643">
      <c r="A643" s="3"/>
      <c r="B643" s="3" t="str">
        <f t="shared" si="1"/>
        <v>con_05m_m67_a3_001</v>
      </c>
      <c r="C643" s="9" t="s">
        <v>687</v>
      </c>
      <c r="D643" s="12">
        <v>9.0</v>
      </c>
      <c r="E643" s="12">
        <v>2795.386</v>
      </c>
      <c r="F643" s="12">
        <v>0.328757</v>
      </c>
      <c r="G643" s="14">
        <f>IFERROR(__xludf.DUMMYFUNCTION("FILTER(WholeNMJData!E:E,WholeNMJData!$B:$B=$B643)"),304.8205)</f>
        <v>304.8205</v>
      </c>
      <c r="H643" s="14">
        <f t="shared" si="2"/>
        <v>9.170597122</v>
      </c>
      <c r="I643" s="14">
        <f>IFERROR(__xludf.DUMMYFUNCTION("FILTER(WholeNMJData!D:D,WholeNMJData!$B:$B=$B643)"),58.63111)</f>
        <v>58.63111</v>
      </c>
    </row>
    <row r="644">
      <c r="A644" s="3"/>
      <c r="B644" s="3" t="str">
        <f t="shared" si="1"/>
        <v>con_05m_m67_a3_001</v>
      </c>
      <c r="C644" s="9" t="s">
        <v>688</v>
      </c>
      <c r="D644" s="12">
        <v>74.0</v>
      </c>
      <c r="E644" s="12">
        <v>3642.357</v>
      </c>
      <c r="F644" s="12">
        <v>1.211046</v>
      </c>
      <c r="G644" s="14">
        <f>IFERROR(__xludf.DUMMYFUNCTION("FILTER(WholeNMJData!E:E,WholeNMJData!$B:$B=$B644)"),304.8205)</f>
        <v>304.8205</v>
      </c>
      <c r="H644" s="14">
        <f t="shared" si="2"/>
        <v>11.94918649</v>
      </c>
      <c r="I644" s="14">
        <f>IFERROR(__xludf.DUMMYFUNCTION("FILTER(WholeNMJData!D:D,WholeNMJData!$B:$B=$B644)"),58.63111)</f>
        <v>58.63111</v>
      </c>
    </row>
    <row r="645">
      <c r="A645" s="3"/>
      <c r="B645" s="3" t="str">
        <f t="shared" si="1"/>
        <v>con_05m_m67_a3_001</v>
      </c>
      <c r="C645" s="9" t="s">
        <v>689</v>
      </c>
      <c r="D645" s="12">
        <v>3.0</v>
      </c>
      <c r="E645" s="12">
        <v>2222.588</v>
      </c>
      <c r="F645" s="12">
        <v>0.264006</v>
      </c>
      <c r="G645" s="14">
        <f>IFERROR(__xludf.DUMMYFUNCTION("FILTER(WholeNMJData!E:E,WholeNMJData!$B:$B=$B645)"),304.8205)</f>
        <v>304.8205</v>
      </c>
      <c r="H645" s="14">
        <f t="shared" si="2"/>
        <v>7.291464977</v>
      </c>
      <c r="I645" s="14">
        <f>IFERROR(__xludf.DUMMYFUNCTION("FILTER(WholeNMJData!D:D,WholeNMJData!$B:$B=$B645)"),58.63111)</f>
        <v>58.63111</v>
      </c>
    </row>
    <row r="646">
      <c r="A646" s="3"/>
      <c r="B646" s="3" t="str">
        <f t="shared" si="1"/>
        <v>con_05m_m67_a3_001</v>
      </c>
      <c r="C646" s="9" t="s">
        <v>690</v>
      </c>
      <c r="D646" s="12">
        <v>26.0</v>
      </c>
      <c r="E646" s="12">
        <v>3650.438</v>
      </c>
      <c r="F646" s="12">
        <v>0.707729</v>
      </c>
      <c r="G646" s="14">
        <f>IFERROR(__xludf.DUMMYFUNCTION("FILTER(WholeNMJData!E:E,WholeNMJData!$B:$B=$B646)"),304.8205)</f>
        <v>304.8205</v>
      </c>
      <c r="H646" s="14">
        <f t="shared" si="2"/>
        <v>11.97569717</v>
      </c>
      <c r="I646" s="14">
        <f>IFERROR(__xludf.DUMMYFUNCTION("FILTER(WholeNMJData!D:D,WholeNMJData!$B:$B=$B646)"),58.63111)</f>
        <v>58.63111</v>
      </c>
    </row>
    <row r="647">
      <c r="A647" s="3"/>
      <c r="B647" s="3" t="str">
        <f t="shared" si="1"/>
        <v>con_05m_m67_a3_001</v>
      </c>
      <c r="C647" s="9" t="s">
        <v>691</v>
      </c>
      <c r="D647" s="12">
        <v>7.0</v>
      </c>
      <c r="E647" s="12">
        <v>2507.798</v>
      </c>
      <c r="F647" s="12">
        <v>0.711782</v>
      </c>
      <c r="G647" s="14">
        <f>IFERROR(__xludf.DUMMYFUNCTION("FILTER(WholeNMJData!E:E,WholeNMJData!$B:$B=$B647)"),304.8205)</f>
        <v>304.8205</v>
      </c>
      <c r="H647" s="14">
        <f t="shared" si="2"/>
        <v>8.227130393</v>
      </c>
      <c r="I647" s="14">
        <f>IFERROR(__xludf.DUMMYFUNCTION("FILTER(WholeNMJData!D:D,WholeNMJData!$B:$B=$B647)"),58.63111)</f>
        <v>58.63111</v>
      </c>
    </row>
    <row r="648">
      <c r="A648" s="3"/>
      <c r="B648" s="3" t="str">
        <f t="shared" si="1"/>
        <v>con_05m_m67_a3_001</v>
      </c>
      <c r="C648" s="9" t="s">
        <v>692</v>
      </c>
      <c r="D648" s="12">
        <v>8.0</v>
      </c>
      <c r="E648" s="12">
        <v>2706.516</v>
      </c>
      <c r="F648" s="12">
        <v>0.458977</v>
      </c>
      <c r="G648" s="14">
        <f>IFERROR(__xludf.DUMMYFUNCTION("FILTER(WholeNMJData!E:E,WholeNMJData!$B:$B=$B648)"),304.8205)</f>
        <v>304.8205</v>
      </c>
      <c r="H648" s="14">
        <f t="shared" si="2"/>
        <v>8.879048489</v>
      </c>
      <c r="I648" s="14">
        <f>IFERROR(__xludf.DUMMYFUNCTION("FILTER(WholeNMJData!D:D,WholeNMJData!$B:$B=$B648)"),58.63111)</f>
        <v>58.63111</v>
      </c>
    </row>
    <row r="649">
      <c r="A649" s="3"/>
      <c r="B649" s="3" t="str">
        <f t="shared" si="1"/>
        <v>con_05m_m67_a3_001</v>
      </c>
      <c r="C649" s="9" t="s">
        <v>693</v>
      </c>
      <c r="D649" s="12">
        <v>9.0</v>
      </c>
      <c r="E649" s="12">
        <v>2578.526</v>
      </c>
      <c r="F649" s="12">
        <v>0.302017</v>
      </c>
      <c r="G649" s="14">
        <f>IFERROR(__xludf.DUMMYFUNCTION("FILTER(WholeNMJData!E:E,WholeNMJData!$B:$B=$B649)"),304.8205)</f>
        <v>304.8205</v>
      </c>
      <c r="H649" s="14">
        <f t="shared" si="2"/>
        <v>8.459162031</v>
      </c>
      <c r="I649" s="14">
        <f>IFERROR(__xludf.DUMMYFUNCTION("FILTER(WholeNMJData!D:D,WholeNMJData!$B:$B=$B649)"),58.63111)</f>
        <v>58.63111</v>
      </c>
    </row>
    <row r="650">
      <c r="A650" s="3"/>
      <c r="B650" s="3" t="str">
        <f t="shared" si="1"/>
        <v>con_05m_m67_a3_001</v>
      </c>
      <c r="C650" s="9" t="s">
        <v>694</v>
      </c>
      <c r="D650" s="12">
        <v>6.0</v>
      </c>
      <c r="E650" s="12">
        <v>2805.034</v>
      </c>
      <c r="F650" s="12">
        <v>0.470044</v>
      </c>
      <c r="G650" s="14">
        <f>IFERROR(__xludf.DUMMYFUNCTION("FILTER(WholeNMJData!E:E,WholeNMJData!$B:$B=$B650)"),304.8205)</f>
        <v>304.8205</v>
      </c>
      <c r="H650" s="14">
        <f t="shared" si="2"/>
        <v>9.202248536</v>
      </c>
      <c r="I650" s="14">
        <f>IFERROR(__xludf.DUMMYFUNCTION("FILTER(WholeNMJData!D:D,WholeNMJData!$B:$B=$B650)"),58.63111)</f>
        <v>58.63111</v>
      </c>
    </row>
    <row r="651">
      <c r="A651" s="3"/>
      <c r="B651" s="3" t="str">
        <f t="shared" si="1"/>
        <v>con_05m_m67_a3_001</v>
      </c>
      <c r="C651" s="9" t="s">
        <v>695</v>
      </c>
      <c r="D651" s="12">
        <v>45.0</v>
      </c>
      <c r="E651" s="12">
        <v>3847.471</v>
      </c>
      <c r="F651" s="12">
        <v>0.929308</v>
      </c>
      <c r="G651" s="14">
        <f>IFERROR(__xludf.DUMMYFUNCTION("FILTER(WholeNMJData!E:E,WholeNMJData!$B:$B=$B651)"),304.8205)</f>
        <v>304.8205</v>
      </c>
      <c r="H651" s="14">
        <f t="shared" si="2"/>
        <v>12.62208743</v>
      </c>
      <c r="I651" s="14">
        <f>IFERROR(__xludf.DUMMYFUNCTION("FILTER(WholeNMJData!D:D,WholeNMJData!$B:$B=$B651)"),58.63111)</f>
        <v>58.63111</v>
      </c>
    </row>
    <row r="652">
      <c r="A652" s="3"/>
      <c r="B652" s="3" t="str">
        <f t="shared" si="1"/>
        <v>con_05m_m67_a3_001</v>
      </c>
      <c r="C652" s="9" t="s">
        <v>696</v>
      </c>
      <c r="D652" s="12">
        <v>6.0</v>
      </c>
      <c r="E652" s="12">
        <v>2266.408</v>
      </c>
      <c r="F652" s="12">
        <v>0.631958</v>
      </c>
      <c r="G652" s="14">
        <f>IFERROR(__xludf.DUMMYFUNCTION("FILTER(WholeNMJData!E:E,WholeNMJData!$B:$B=$B652)"),304.8205)</f>
        <v>304.8205</v>
      </c>
      <c r="H652" s="14">
        <f t="shared" si="2"/>
        <v>7.435221712</v>
      </c>
      <c r="I652" s="14">
        <f>IFERROR(__xludf.DUMMYFUNCTION("FILTER(WholeNMJData!D:D,WholeNMJData!$B:$B=$B652)"),58.63111)</f>
        <v>58.63111</v>
      </c>
    </row>
    <row r="653">
      <c r="A653" s="3"/>
      <c r="B653" s="3" t="str">
        <f t="shared" si="1"/>
        <v>con_05m_m67_a3_001</v>
      </c>
      <c r="C653" s="9" t="s">
        <v>697</v>
      </c>
      <c r="D653" s="12">
        <v>9.0</v>
      </c>
      <c r="E653" s="12">
        <v>2061.504</v>
      </c>
      <c r="F653" s="12">
        <v>0.497819</v>
      </c>
      <c r="G653" s="14">
        <f>IFERROR(__xludf.DUMMYFUNCTION("FILTER(WholeNMJData!E:E,WholeNMJData!$B:$B=$B653)"),304.8205)</f>
        <v>304.8205</v>
      </c>
      <c r="H653" s="14">
        <f t="shared" si="2"/>
        <v>6.763009706</v>
      </c>
      <c r="I653" s="14">
        <f>IFERROR(__xludf.DUMMYFUNCTION("FILTER(WholeNMJData!D:D,WholeNMJData!$B:$B=$B653)"),58.63111)</f>
        <v>58.63111</v>
      </c>
    </row>
    <row r="654">
      <c r="A654" s="3"/>
      <c r="B654" s="3" t="str">
        <f t="shared" si="1"/>
        <v>con_05m_m67_a3_001</v>
      </c>
      <c r="C654" s="9" t="s">
        <v>698</v>
      </c>
      <c r="D654" s="12">
        <v>32.0</v>
      </c>
      <c r="E654" s="12">
        <v>3710.807</v>
      </c>
      <c r="F654" s="12">
        <v>0.785713</v>
      </c>
      <c r="G654" s="14">
        <f>IFERROR(__xludf.DUMMYFUNCTION("FILTER(WholeNMJData!E:E,WholeNMJData!$B:$B=$B654)"),304.8205)</f>
        <v>304.8205</v>
      </c>
      <c r="H654" s="14">
        <f t="shared" si="2"/>
        <v>12.17374488</v>
      </c>
      <c r="I654" s="14">
        <f>IFERROR(__xludf.DUMMYFUNCTION("FILTER(WholeNMJData!D:D,WholeNMJData!$B:$B=$B654)"),58.63111)</f>
        <v>58.63111</v>
      </c>
    </row>
    <row r="655">
      <c r="A655" s="3"/>
      <c r="B655" s="3" t="str">
        <f t="shared" si="1"/>
        <v>con_05m_m67_a3_001</v>
      </c>
      <c r="C655" s="9" t="s">
        <v>699</v>
      </c>
      <c r="D655" s="12">
        <v>13.0</v>
      </c>
      <c r="E655" s="12">
        <v>2562.262</v>
      </c>
      <c r="F655" s="12">
        <v>0.588322</v>
      </c>
      <c r="G655" s="14">
        <f>IFERROR(__xludf.DUMMYFUNCTION("FILTER(WholeNMJData!E:E,WholeNMJData!$B:$B=$B655)"),304.8205)</f>
        <v>304.8205</v>
      </c>
      <c r="H655" s="14">
        <f t="shared" si="2"/>
        <v>8.40580604</v>
      </c>
      <c r="I655" s="14">
        <f>IFERROR(__xludf.DUMMYFUNCTION("FILTER(WholeNMJData!D:D,WholeNMJData!$B:$B=$B655)"),58.63111)</f>
        <v>58.63111</v>
      </c>
    </row>
    <row r="656">
      <c r="A656" s="3"/>
      <c r="B656" s="3" t="str">
        <f t="shared" si="1"/>
        <v>con_05m_m67_a3_001</v>
      </c>
      <c r="C656" s="9" t="s">
        <v>700</v>
      </c>
      <c r="D656" s="12">
        <v>6.0</v>
      </c>
      <c r="E656" s="12">
        <v>2377.22</v>
      </c>
      <c r="F656" s="12">
        <v>0.344715</v>
      </c>
      <c r="G656" s="14">
        <f>IFERROR(__xludf.DUMMYFUNCTION("FILTER(WholeNMJData!E:E,WholeNMJData!$B:$B=$B656)"),304.8205)</f>
        <v>304.8205</v>
      </c>
      <c r="H656" s="14">
        <f t="shared" si="2"/>
        <v>7.798753693</v>
      </c>
      <c r="I656" s="14">
        <f>IFERROR(__xludf.DUMMYFUNCTION("FILTER(WholeNMJData!D:D,WholeNMJData!$B:$B=$B656)"),58.63111)</f>
        <v>58.63111</v>
      </c>
    </row>
    <row r="657">
      <c r="A657" s="3"/>
      <c r="B657" s="3" t="str">
        <f t="shared" si="1"/>
        <v>con_05m_m67_a3_001</v>
      </c>
      <c r="C657" s="9" t="s">
        <v>701</v>
      </c>
      <c r="D657" s="12">
        <v>4.0</v>
      </c>
      <c r="E657" s="12">
        <v>2285.249</v>
      </c>
      <c r="F657" s="12">
        <v>0.572889</v>
      </c>
      <c r="G657" s="14">
        <f>IFERROR(__xludf.DUMMYFUNCTION("FILTER(WholeNMJData!E:E,WholeNMJData!$B:$B=$B657)"),304.8205)</f>
        <v>304.8205</v>
      </c>
      <c r="H657" s="14">
        <f t="shared" si="2"/>
        <v>7.49703186</v>
      </c>
      <c r="I657" s="14">
        <f>IFERROR(__xludf.DUMMYFUNCTION("FILTER(WholeNMJData!D:D,WholeNMJData!$B:$B=$B657)"),58.63111)</f>
        <v>58.63111</v>
      </c>
    </row>
    <row r="658">
      <c r="A658" s="3"/>
      <c r="B658" s="3" t="str">
        <f t="shared" si="1"/>
        <v>con_05m_m67_a3_001</v>
      </c>
      <c r="C658" s="9" t="s">
        <v>702</v>
      </c>
      <c r="D658" s="12">
        <v>10.0</v>
      </c>
      <c r="E658" s="12">
        <v>2487.055</v>
      </c>
      <c r="F658" s="12">
        <v>0.583679</v>
      </c>
      <c r="G658" s="14">
        <f>IFERROR(__xludf.DUMMYFUNCTION("FILTER(WholeNMJData!E:E,WholeNMJData!$B:$B=$B658)"),304.8205)</f>
        <v>304.8205</v>
      </c>
      <c r="H658" s="14">
        <f t="shared" si="2"/>
        <v>8.159080508</v>
      </c>
      <c r="I658" s="14">
        <f>IFERROR(__xludf.DUMMYFUNCTION("FILTER(WholeNMJData!D:D,WholeNMJData!$B:$B=$B658)"),58.63111)</f>
        <v>58.63111</v>
      </c>
    </row>
    <row r="659">
      <c r="A659" s="3"/>
      <c r="B659" s="3" t="str">
        <f t="shared" si="1"/>
        <v>con_05m_m67_a3_001</v>
      </c>
      <c r="C659" s="9" t="s">
        <v>703</v>
      </c>
      <c r="D659" s="12">
        <v>5.0</v>
      </c>
      <c r="E659" s="12">
        <v>2467.952</v>
      </c>
      <c r="F659" s="12">
        <v>0.498928</v>
      </c>
      <c r="G659" s="14">
        <f>IFERROR(__xludf.DUMMYFUNCTION("FILTER(WholeNMJData!E:E,WholeNMJData!$B:$B=$B659)"),304.8205)</f>
        <v>304.8205</v>
      </c>
      <c r="H659" s="14">
        <f t="shared" si="2"/>
        <v>8.096410839</v>
      </c>
      <c r="I659" s="14">
        <f>IFERROR(__xludf.DUMMYFUNCTION("FILTER(WholeNMJData!D:D,WholeNMJData!$B:$B=$B659)"),58.63111)</f>
        <v>58.63111</v>
      </c>
    </row>
    <row r="660">
      <c r="A660" s="3"/>
      <c r="B660" s="3" t="str">
        <f t="shared" si="1"/>
        <v>con_05m_m67_a3_001</v>
      </c>
      <c r="C660" s="9" t="s">
        <v>704</v>
      </c>
      <c r="D660" s="12">
        <v>3.0</v>
      </c>
      <c r="E660" s="12">
        <v>2292.935</v>
      </c>
      <c r="F660" s="12">
        <v>0.23283</v>
      </c>
      <c r="G660" s="14">
        <f>IFERROR(__xludf.DUMMYFUNCTION("FILTER(WholeNMJData!E:E,WholeNMJData!$B:$B=$B660)"),304.8205)</f>
        <v>304.8205</v>
      </c>
      <c r="H660" s="14">
        <f t="shared" si="2"/>
        <v>7.522246699</v>
      </c>
      <c r="I660" s="14">
        <f>IFERROR(__xludf.DUMMYFUNCTION("FILTER(WholeNMJData!D:D,WholeNMJData!$B:$B=$B660)"),58.63111)</f>
        <v>58.63111</v>
      </c>
    </row>
    <row r="661">
      <c r="A661" s="3"/>
      <c r="B661" s="3" t="str">
        <f t="shared" si="1"/>
        <v>con_05m_m67_a3_001</v>
      </c>
      <c r="C661" s="9" t="s">
        <v>705</v>
      </c>
      <c r="D661" s="12">
        <v>30.0</v>
      </c>
      <c r="E661" s="12">
        <v>3262.203</v>
      </c>
      <c r="F661" s="12">
        <v>0.761535</v>
      </c>
      <c r="G661" s="14">
        <f>IFERROR(__xludf.DUMMYFUNCTION("FILTER(WholeNMJData!E:E,WholeNMJData!$B:$B=$B661)"),304.8205)</f>
        <v>304.8205</v>
      </c>
      <c r="H661" s="14">
        <f t="shared" si="2"/>
        <v>10.70204596</v>
      </c>
      <c r="I661" s="14">
        <f>IFERROR(__xludf.DUMMYFUNCTION("FILTER(WholeNMJData!D:D,WholeNMJData!$B:$B=$B661)"),58.63111)</f>
        <v>58.63111</v>
      </c>
    </row>
    <row r="662">
      <c r="A662" s="3"/>
      <c r="B662" s="3" t="str">
        <f t="shared" si="1"/>
        <v>con_05m_m67_a3_001</v>
      </c>
      <c r="C662" s="9" t="s">
        <v>706</v>
      </c>
      <c r="D662" s="12">
        <v>11.0</v>
      </c>
      <c r="E662" s="12">
        <v>3062.031</v>
      </c>
      <c r="F662" s="12">
        <v>0.54226</v>
      </c>
      <c r="G662" s="14">
        <f>IFERROR(__xludf.DUMMYFUNCTION("FILTER(WholeNMJData!E:E,WholeNMJData!$B:$B=$B662)"),304.8205)</f>
        <v>304.8205</v>
      </c>
      <c r="H662" s="14">
        <f t="shared" si="2"/>
        <v>10.04535784</v>
      </c>
      <c r="I662" s="14">
        <f>IFERROR(__xludf.DUMMYFUNCTION("FILTER(WholeNMJData!D:D,WholeNMJData!$B:$B=$B662)"),58.63111)</f>
        <v>58.63111</v>
      </c>
    </row>
    <row r="663">
      <c r="A663" s="3"/>
      <c r="B663" s="3" t="str">
        <f t="shared" si="1"/>
        <v>con_05m_m67_a3_001</v>
      </c>
      <c r="C663" s="9" t="s">
        <v>707</v>
      </c>
      <c r="D663" s="12">
        <v>26.0</v>
      </c>
      <c r="E663" s="12">
        <v>3062.139</v>
      </c>
      <c r="F663" s="12">
        <v>0.9145</v>
      </c>
      <c r="G663" s="14">
        <f>IFERROR(__xludf.DUMMYFUNCTION("FILTER(WholeNMJData!E:E,WholeNMJData!$B:$B=$B663)"),304.8205)</f>
        <v>304.8205</v>
      </c>
      <c r="H663" s="14">
        <f t="shared" si="2"/>
        <v>10.04571215</v>
      </c>
      <c r="I663" s="14">
        <f>IFERROR(__xludf.DUMMYFUNCTION("FILTER(WholeNMJData!D:D,WholeNMJData!$B:$B=$B663)"),58.63111)</f>
        <v>58.63111</v>
      </c>
    </row>
    <row r="664">
      <c r="A664" s="3"/>
      <c r="B664" s="3" t="str">
        <f t="shared" si="1"/>
        <v>con_05m_m67_a3_001</v>
      </c>
      <c r="C664" s="9" t="s">
        <v>708</v>
      </c>
      <c r="D664" s="12">
        <v>21.0</v>
      </c>
      <c r="E664" s="12">
        <v>3354.502</v>
      </c>
      <c r="F664" s="12">
        <v>0.825566</v>
      </c>
      <c r="G664" s="14">
        <f>IFERROR(__xludf.DUMMYFUNCTION("FILTER(WholeNMJData!E:E,WholeNMJData!$B:$B=$B664)"),304.8205)</f>
        <v>304.8205</v>
      </c>
      <c r="H664" s="14">
        <f t="shared" si="2"/>
        <v>11.00484383</v>
      </c>
      <c r="I664" s="14">
        <f>IFERROR(__xludf.DUMMYFUNCTION("FILTER(WholeNMJData!D:D,WholeNMJData!$B:$B=$B664)"),58.63111)</f>
        <v>58.63111</v>
      </c>
    </row>
    <row r="665">
      <c r="A665" s="3"/>
      <c r="B665" s="3" t="str">
        <f t="shared" si="1"/>
        <v>con_05m_m67_a3_001</v>
      </c>
      <c r="C665" s="9" t="s">
        <v>709</v>
      </c>
      <c r="D665" s="12">
        <v>6.0</v>
      </c>
      <c r="E665" s="12">
        <v>3091.51</v>
      </c>
      <c r="F665" s="12">
        <v>0.559314</v>
      </c>
      <c r="G665" s="14">
        <f>IFERROR(__xludf.DUMMYFUNCTION("FILTER(WholeNMJData!E:E,WholeNMJData!$B:$B=$B665)"),304.8205)</f>
        <v>304.8205</v>
      </c>
      <c r="H665" s="14">
        <f t="shared" si="2"/>
        <v>10.14206722</v>
      </c>
      <c r="I665" s="14">
        <f>IFERROR(__xludf.DUMMYFUNCTION("FILTER(WholeNMJData!D:D,WholeNMJData!$B:$B=$B665)"),58.63111)</f>
        <v>58.63111</v>
      </c>
    </row>
    <row r="666">
      <c r="A666" s="3"/>
      <c r="B666" s="3" t="str">
        <f t="shared" si="1"/>
        <v>con_05m_m67_a3_001</v>
      </c>
      <c r="C666" s="9" t="s">
        <v>710</v>
      </c>
      <c r="D666" s="12">
        <v>5.0</v>
      </c>
      <c r="E666" s="12">
        <v>2744.837</v>
      </c>
      <c r="F666" s="12">
        <v>0.72576</v>
      </c>
      <c r="G666" s="14">
        <f>IFERROR(__xludf.DUMMYFUNCTION("FILTER(WholeNMJData!E:E,WholeNMJData!$B:$B=$B666)"),304.8205)</f>
        <v>304.8205</v>
      </c>
      <c r="H666" s="14">
        <f t="shared" si="2"/>
        <v>9.004765099</v>
      </c>
      <c r="I666" s="14">
        <f>IFERROR(__xludf.DUMMYFUNCTION("FILTER(WholeNMJData!D:D,WholeNMJData!$B:$B=$B666)"),58.63111)</f>
        <v>58.63111</v>
      </c>
    </row>
    <row r="667">
      <c r="A667" s="3"/>
      <c r="B667" s="3" t="str">
        <f t="shared" si="1"/>
        <v>con_05m_m67_a3_001</v>
      </c>
      <c r="C667" s="9" t="s">
        <v>711</v>
      </c>
      <c r="D667" s="12">
        <v>30.0</v>
      </c>
      <c r="E667" s="12">
        <v>2772.993</v>
      </c>
      <c r="F667" s="12">
        <v>0.885198</v>
      </c>
      <c r="G667" s="14">
        <f>IFERROR(__xludf.DUMMYFUNCTION("FILTER(WholeNMJData!E:E,WholeNMJData!$B:$B=$B667)"),304.8205)</f>
        <v>304.8205</v>
      </c>
      <c r="H667" s="14">
        <f t="shared" si="2"/>
        <v>9.097134215</v>
      </c>
      <c r="I667" s="14">
        <f>IFERROR(__xludf.DUMMYFUNCTION("FILTER(WholeNMJData!D:D,WholeNMJData!$B:$B=$B667)"),58.63111)</f>
        <v>58.63111</v>
      </c>
    </row>
    <row r="668">
      <c r="A668" s="3"/>
      <c r="B668" s="3" t="str">
        <f t="shared" si="1"/>
        <v>con_05m_m67_a3_001</v>
      </c>
      <c r="C668" s="9" t="s">
        <v>712</v>
      </c>
      <c r="D668" s="12">
        <v>8.0</v>
      </c>
      <c r="E668" s="12">
        <v>2365.898</v>
      </c>
      <c r="F668" s="12">
        <v>0.415503</v>
      </c>
      <c r="G668" s="14">
        <f>IFERROR(__xludf.DUMMYFUNCTION("FILTER(WholeNMJData!E:E,WholeNMJData!$B:$B=$B668)"),304.8205)</f>
        <v>304.8205</v>
      </c>
      <c r="H668" s="14">
        <f t="shared" si="2"/>
        <v>7.761610522</v>
      </c>
      <c r="I668" s="14">
        <f>IFERROR(__xludf.DUMMYFUNCTION("FILTER(WholeNMJData!D:D,WholeNMJData!$B:$B=$B668)"),58.63111)</f>
        <v>58.63111</v>
      </c>
    </row>
    <row r="669">
      <c r="A669" s="3"/>
      <c r="B669" s="3" t="str">
        <f t="shared" si="1"/>
        <v>con_05m_m67_a3_001</v>
      </c>
      <c r="C669" s="9" t="s">
        <v>713</v>
      </c>
      <c r="D669" s="12">
        <v>5.0</v>
      </c>
      <c r="E669" s="12">
        <v>2693.236</v>
      </c>
      <c r="F669" s="12">
        <v>0.401265</v>
      </c>
      <c r="G669" s="14">
        <f>IFERROR(__xludf.DUMMYFUNCTION("FILTER(WholeNMJData!E:E,WholeNMJData!$B:$B=$B669)"),304.8205)</f>
        <v>304.8205</v>
      </c>
      <c r="H669" s="14">
        <f t="shared" si="2"/>
        <v>8.835481866</v>
      </c>
      <c r="I669" s="14">
        <f>IFERROR(__xludf.DUMMYFUNCTION("FILTER(WholeNMJData!D:D,WholeNMJData!$B:$B=$B669)"),58.63111)</f>
        <v>58.63111</v>
      </c>
    </row>
    <row r="670">
      <c r="A670" s="3"/>
      <c r="B670" s="3" t="str">
        <f t="shared" si="1"/>
        <v>con_05m_m67_a3_001</v>
      </c>
      <c r="C670" s="9" t="s">
        <v>714</v>
      </c>
      <c r="D670" s="12">
        <v>7.0</v>
      </c>
      <c r="E670" s="12">
        <v>2501.787</v>
      </c>
      <c r="F670" s="12">
        <v>0.25717</v>
      </c>
      <c r="G670" s="14">
        <f>IFERROR(__xludf.DUMMYFUNCTION("FILTER(WholeNMJData!E:E,WholeNMJData!$B:$B=$B670)"),304.8205)</f>
        <v>304.8205</v>
      </c>
      <c r="H670" s="14">
        <f t="shared" si="2"/>
        <v>8.207410591</v>
      </c>
      <c r="I670" s="14">
        <f>IFERROR(__xludf.DUMMYFUNCTION("FILTER(WholeNMJData!D:D,WholeNMJData!$B:$B=$B670)"),58.63111)</f>
        <v>58.63111</v>
      </c>
    </row>
    <row r="671">
      <c r="A671" s="3"/>
      <c r="B671" s="3" t="str">
        <f t="shared" si="1"/>
        <v>con_05m_m67_a3_001</v>
      </c>
      <c r="C671" s="9" t="s">
        <v>715</v>
      </c>
      <c r="D671" s="12">
        <v>4.0</v>
      </c>
      <c r="E671" s="12">
        <v>2637.815</v>
      </c>
      <c r="F671" s="12">
        <v>0.274286</v>
      </c>
      <c r="G671" s="14">
        <f>IFERROR(__xludf.DUMMYFUNCTION("FILTER(WholeNMJData!E:E,WholeNMJData!$B:$B=$B671)"),304.8205)</f>
        <v>304.8205</v>
      </c>
      <c r="H671" s="14">
        <f t="shared" si="2"/>
        <v>8.653666666</v>
      </c>
      <c r="I671" s="14">
        <f>IFERROR(__xludf.DUMMYFUNCTION("FILTER(WholeNMJData!D:D,WholeNMJData!$B:$B=$B671)"),58.63111)</f>
        <v>58.63111</v>
      </c>
    </row>
    <row r="672">
      <c r="A672" s="3"/>
      <c r="B672" s="3" t="str">
        <f t="shared" si="1"/>
        <v>con_05m_m67_a3_001</v>
      </c>
      <c r="C672" s="9" t="s">
        <v>716</v>
      </c>
      <c r="D672" s="12">
        <v>20.0</v>
      </c>
      <c r="E672" s="12">
        <v>3405.677</v>
      </c>
      <c r="F672" s="12">
        <v>0.458174</v>
      </c>
      <c r="G672" s="14">
        <f>IFERROR(__xludf.DUMMYFUNCTION("FILTER(WholeNMJData!E:E,WholeNMJData!$B:$B=$B672)"),304.8205)</f>
        <v>304.8205</v>
      </c>
      <c r="H672" s="14">
        <f t="shared" si="2"/>
        <v>11.17272952</v>
      </c>
      <c r="I672" s="14">
        <f>IFERROR(__xludf.DUMMYFUNCTION("FILTER(WholeNMJData!D:D,WholeNMJData!$B:$B=$B672)"),58.63111)</f>
        <v>58.63111</v>
      </c>
    </row>
    <row r="673">
      <c r="A673" s="3"/>
      <c r="B673" s="3" t="str">
        <f t="shared" si="1"/>
        <v>con_05m_m67_a3_001</v>
      </c>
      <c r="C673" s="9" t="s">
        <v>717</v>
      </c>
      <c r="D673" s="12">
        <v>17.0</v>
      </c>
      <c r="E673" s="12">
        <v>2381.417</v>
      </c>
      <c r="F673" s="12">
        <v>0.42007</v>
      </c>
      <c r="G673" s="14">
        <f>IFERROR(__xludf.DUMMYFUNCTION("FILTER(WholeNMJData!E:E,WholeNMJData!$B:$B=$B673)"),304.8205)</f>
        <v>304.8205</v>
      </c>
      <c r="H673" s="14">
        <f t="shared" si="2"/>
        <v>7.812522452</v>
      </c>
      <c r="I673" s="14">
        <f>IFERROR(__xludf.DUMMYFUNCTION("FILTER(WholeNMJData!D:D,WholeNMJData!$B:$B=$B673)"),58.63111)</f>
        <v>58.63111</v>
      </c>
    </row>
    <row r="674">
      <c r="A674" s="3"/>
      <c r="B674" s="3" t="str">
        <f t="shared" si="1"/>
        <v>con_05m_m67_a3_001</v>
      </c>
      <c r="C674" s="9" t="s">
        <v>718</v>
      </c>
      <c r="D674" s="12">
        <v>4.0</v>
      </c>
      <c r="E674" s="12">
        <v>2499.378</v>
      </c>
      <c r="F674" s="12">
        <v>0.336218</v>
      </c>
      <c r="G674" s="14">
        <f>IFERROR(__xludf.DUMMYFUNCTION("FILTER(WholeNMJData!E:E,WholeNMJData!$B:$B=$B674)"),304.8205)</f>
        <v>304.8205</v>
      </c>
      <c r="H674" s="14">
        <f t="shared" si="2"/>
        <v>8.199507579</v>
      </c>
      <c r="I674" s="14">
        <f>IFERROR(__xludf.DUMMYFUNCTION("FILTER(WholeNMJData!D:D,WholeNMJData!$B:$B=$B674)"),58.63111)</f>
        <v>58.63111</v>
      </c>
    </row>
    <row r="675">
      <c r="A675" s="3"/>
      <c r="B675" s="3" t="str">
        <f t="shared" si="1"/>
        <v>con_05m_m67_a3_001</v>
      </c>
      <c r="C675" s="9" t="s">
        <v>719</v>
      </c>
      <c r="D675" s="12">
        <v>40.0</v>
      </c>
      <c r="E675" s="12">
        <v>3092.604</v>
      </c>
      <c r="F675" s="12">
        <v>0.934425</v>
      </c>
      <c r="G675" s="14">
        <f>IFERROR(__xludf.DUMMYFUNCTION("FILTER(WholeNMJData!E:E,WholeNMJData!$B:$B=$B675)"),304.8205)</f>
        <v>304.8205</v>
      </c>
      <c r="H675" s="14">
        <f t="shared" si="2"/>
        <v>10.14565621</v>
      </c>
      <c r="I675" s="14">
        <f>IFERROR(__xludf.DUMMYFUNCTION("FILTER(WholeNMJData!D:D,WholeNMJData!$B:$B=$B675)"),58.63111)</f>
        <v>58.63111</v>
      </c>
    </row>
    <row r="676">
      <c r="A676" s="3"/>
      <c r="B676" s="3" t="str">
        <f t="shared" si="1"/>
        <v>con_05m_m67_a3_001</v>
      </c>
      <c r="C676" s="9" t="s">
        <v>720</v>
      </c>
      <c r="D676" s="12">
        <v>32.0</v>
      </c>
      <c r="E676" s="12">
        <v>3109.17</v>
      </c>
      <c r="F676" s="12">
        <v>0.927202</v>
      </c>
      <c r="G676" s="14">
        <f>IFERROR(__xludf.DUMMYFUNCTION("FILTER(WholeNMJData!E:E,WholeNMJData!$B:$B=$B676)"),304.8205)</f>
        <v>304.8205</v>
      </c>
      <c r="H676" s="14">
        <f t="shared" si="2"/>
        <v>10.20000295</v>
      </c>
      <c r="I676" s="14">
        <f>IFERROR(__xludf.DUMMYFUNCTION("FILTER(WholeNMJData!D:D,WholeNMJData!$B:$B=$B676)"),58.63111)</f>
        <v>58.63111</v>
      </c>
    </row>
    <row r="677">
      <c r="A677" s="3"/>
      <c r="B677" s="3" t="str">
        <f t="shared" si="1"/>
        <v>con_05m_m67_a3_001</v>
      </c>
      <c r="C677" s="9" t="s">
        <v>721</v>
      </c>
      <c r="D677" s="12">
        <v>23.0</v>
      </c>
      <c r="E677" s="12">
        <v>3572.96</v>
      </c>
      <c r="F677" s="12">
        <v>0.81879</v>
      </c>
      <c r="G677" s="14">
        <f>IFERROR(__xludf.DUMMYFUNCTION("FILTER(WholeNMJData!E:E,WholeNMJData!$B:$B=$B677)"),304.8205)</f>
        <v>304.8205</v>
      </c>
      <c r="H677" s="14">
        <f t="shared" si="2"/>
        <v>11.72152135</v>
      </c>
      <c r="I677" s="14">
        <f>IFERROR(__xludf.DUMMYFUNCTION("FILTER(WholeNMJData!D:D,WholeNMJData!$B:$B=$B677)"),58.63111)</f>
        <v>58.63111</v>
      </c>
    </row>
    <row r="678">
      <c r="A678" s="3"/>
      <c r="B678" s="3" t="str">
        <f t="shared" si="1"/>
        <v>con_05m_m67_a3_001</v>
      </c>
      <c r="C678" s="9" t="s">
        <v>722</v>
      </c>
      <c r="D678" s="12">
        <v>3.0</v>
      </c>
      <c r="E678" s="12">
        <v>2431.925</v>
      </c>
      <c r="F678" s="12">
        <v>0.144614</v>
      </c>
      <c r="G678" s="14">
        <f>IFERROR(__xludf.DUMMYFUNCTION("FILTER(WholeNMJData!E:E,WholeNMJData!$B:$B=$B678)"),304.8205)</f>
        <v>304.8205</v>
      </c>
      <c r="H678" s="14">
        <f t="shared" si="2"/>
        <v>7.978219969</v>
      </c>
      <c r="I678" s="14">
        <f>IFERROR(__xludf.DUMMYFUNCTION("FILTER(WholeNMJData!D:D,WholeNMJData!$B:$B=$B678)"),58.63111)</f>
        <v>58.63111</v>
      </c>
    </row>
    <row r="679">
      <c r="A679" s="3"/>
      <c r="B679" s="3" t="str">
        <f t="shared" si="1"/>
        <v>con_05m_m67_a3_001</v>
      </c>
      <c r="C679" s="9" t="s">
        <v>723</v>
      </c>
      <c r="D679" s="12">
        <v>12.0</v>
      </c>
      <c r="E679" s="12">
        <v>2449.851</v>
      </c>
      <c r="F679" s="12">
        <v>0.595016</v>
      </c>
      <c r="G679" s="14">
        <f>IFERROR(__xludf.DUMMYFUNCTION("FILTER(WholeNMJData!E:E,WholeNMJData!$B:$B=$B679)"),304.8205)</f>
        <v>304.8205</v>
      </c>
      <c r="H679" s="14">
        <f t="shared" si="2"/>
        <v>8.037028349</v>
      </c>
      <c r="I679" s="14">
        <f>IFERROR(__xludf.DUMMYFUNCTION("FILTER(WholeNMJData!D:D,WholeNMJData!$B:$B=$B679)"),58.63111)</f>
        <v>58.63111</v>
      </c>
    </row>
    <row r="680">
      <c r="A680" s="3"/>
      <c r="B680" s="3" t="str">
        <f t="shared" si="1"/>
        <v>con_05m_m67_a3_001</v>
      </c>
      <c r="C680" s="9" t="s">
        <v>724</v>
      </c>
      <c r="D680" s="12">
        <v>5.0</v>
      </c>
      <c r="E680" s="12">
        <v>2352.715</v>
      </c>
      <c r="F680" s="12">
        <v>0.551727</v>
      </c>
      <c r="G680" s="14">
        <f>IFERROR(__xludf.DUMMYFUNCTION("FILTER(WholeNMJData!E:E,WholeNMJData!$B:$B=$B680)"),304.8205)</f>
        <v>304.8205</v>
      </c>
      <c r="H680" s="14">
        <f t="shared" si="2"/>
        <v>7.718362118</v>
      </c>
      <c r="I680" s="14">
        <f>IFERROR(__xludf.DUMMYFUNCTION("FILTER(WholeNMJData!D:D,WholeNMJData!$B:$B=$B680)"),58.63111)</f>
        <v>58.63111</v>
      </c>
    </row>
    <row r="681">
      <c r="A681" s="3"/>
      <c r="B681" s="3" t="str">
        <f t="shared" si="1"/>
        <v>con_05m_m67_a3_001</v>
      </c>
      <c r="C681" s="9" t="s">
        <v>725</v>
      </c>
      <c r="D681" s="12">
        <v>3.0</v>
      </c>
      <c r="E681" s="12">
        <v>2127.263</v>
      </c>
      <c r="F681" s="12">
        <v>0.300719</v>
      </c>
      <c r="G681" s="14">
        <f>IFERROR(__xludf.DUMMYFUNCTION("FILTER(WholeNMJData!E:E,WholeNMJData!$B:$B=$B681)"),304.8205)</f>
        <v>304.8205</v>
      </c>
      <c r="H681" s="14">
        <f t="shared" si="2"/>
        <v>6.978739947</v>
      </c>
      <c r="I681" s="14">
        <f>IFERROR(__xludf.DUMMYFUNCTION("FILTER(WholeNMJData!D:D,WholeNMJData!$B:$B=$B681)"),58.63111)</f>
        <v>58.63111</v>
      </c>
    </row>
    <row r="682">
      <c r="A682" s="3"/>
      <c r="B682" s="3" t="str">
        <f t="shared" si="1"/>
        <v>con_05m_m67_a3_001</v>
      </c>
      <c r="C682" s="9" t="s">
        <v>726</v>
      </c>
      <c r="D682" s="12">
        <v>4.0</v>
      </c>
      <c r="E682" s="12">
        <v>2124.475</v>
      </c>
      <c r="F682" s="12">
        <v>0.230637</v>
      </c>
      <c r="G682" s="14">
        <f>IFERROR(__xludf.DUMMYFUNCTION("FILTER(WholeNMJData!E:E,WholeNMJData!$B:$B=$B682)"),304.8205)</f>
        <v>304.8205</v>
      </c>
      <c r="H682" s="14">
        <f t="shared" si="2"/>
        <v>6.96959358</v>
      </c>
      <c r="I682" s="14">
        <f>IFERROR(__xludf.DUMMYFUNCTION("FILTER(WholeNMJData!D:D,WholeNMJData!$B:$B=$B682)"),58.63111)</f>
        <v>58.63111</v>
      </c>
    </row>
    <row r="683">
      <c r="A683" s="3"/>
      <c r="B683" s="3" t="str">
        <f t="shared" si="1"/>
        <v>con_05m_m67_a3_001</v>
      </c>
      <c r="C683" s="9" t="s">
        <v>727</v>
      </c>
      <c r="D683" s="12">
        <v>78.0</v>
      </c>
      <c r="E683" s="12">
        <v>4421.171</v>
      </c>
      <c r="F683" s="12">
        <v>1.342267</v>
      </c>
      <c r="G683" s="14">
        <f>IFERROR(__xludf.DUMMYFUNCTION("FILTER(WholeNMJData!E:E,WholeNMJData!$B:$B=$B683)"),304.8205)</f>
        <v>304.8205</v>
      </c>
      <c r="H683" s="14">
        <f t="shared" si="2"/>
        <v>14.50417869</v>
      </c>
      <c r="I683" s="14">
        <f>IFERROR(__xludf.DUMMYFUNCTION("FILTER(WholeNMJData!D:D,WholeNMJData!$B:$B=$B683)"),58.63111)</f>
        <v>58.63111</v>
      </c>
    </row>
    <row r="684">
      <c r="A684" s="3"/>
      <c r="B684" s="3" t="str">
        <f t="shared" si="1"/>
        <v>con_05m_m67_a3_001</v>
      </c>
      <c r="C684" s="9" t="s">
        <v>728</v>
      </c>
      <c r="D684" s="12">
        <v>7.0</v>
      </c>
      <c r="E684" s="12">
        <v>2815.101</v>
      </c>
      <c r="F684" s="12">
        <v>0.457549</v>
      </c>
      <c r="G684" s="14">
        <f>IFERROR(__xludf.DUMMYFUNCTION("FILTER(WholeNMJData!E:E,WholeNMJData!$B:$B=$B684)"),304.8205)</f>
        <v>304.8205</v>
      </c>
      <c r="H684" s="14">
        <f t="shared" si="2"/>
        <v>9.23527453</v>
      </c>
      <c r="I684" s="14">
        <f>IFERROR(__xludf.DUMMYFUNCTION("FILTER(WholeNMJData!D:D,WholeNMJData!$B:$B=$B684)"),58.63111)</f>
        <v>58.63111</v>
      </c>
    </row>
    <row r="685">
      <c r="A685" s="3"/>
      <c r="B685" s="3" t="str">
        <f t="shared" si="1"/>
        <v>con_05m_m67_a3_001</v>
      </c>
      <c r="C685" s="9" t="s">
        <v>729</v>
      </c>
      <c r="D685" s="12">
        <v>4.0</v>
      </c>
      <c r="E685" s="12">
        <v>2072.815</v>
      </c>
      <c r="F685" s="12">
        <v>0.253525</v>
      </c>
      <c r="G685" s="14">
        <f>IFERROR(__xludf.DUMMYFUNCTION("FILTER(WholeNMJData!E:E,WholeNMJData!$B:$B=$B685)"),304.8205)</f>
        <v>304.8205</v>
      </c>
      <c r="H685" s="14">
        <f t="shared" si="2"/>
        <v>6.80011679</v>
      </c>
      <c r="I685" s="14">
        <f>IFERROR(__xludf.DUMMYFUNCTION("FILTER(WholeNMJData!D:D,WholeNMJData!$B:$B=$B685)"),58.63111)</f>
        <v>58.63111</v>
      </c>
    </row>
    <row r="686">
      <c r="A686" s="3"/>
      <c r="B686" s="3" t="str">
        <f t="shared" si="1"/>
        <v>con_05m_m67_a3_001</v>
      </c>
      <c r="C686" s="9" t="s">
        <v>730</v>
      </c>
      <c r="D686" s="12">
        <v>4.0</v>
      </c>
      <c r="E686" s="12">
        <v>2463.356</v>
      </c>
      <c r="F686" s="12">
        <v>0.235132</v>
      </c>
      <c r="G686" s="14">
        <f>IFERROR(__xludf.DUMMYFUNCTION("FILTER(WholeNMJData!E:E,WholeNMJData!$B:$B=$B686)"),304.8205)</f>
        <v>304.8205</v>
      </c>
      <c r="H686" s="14">
        <f t="shared" si="2"/>
        <v>8.081333112</v>
      </c>
      <c r="I686" s="14">
        <f>IFERROR(__xludf.DUMMYFUNCTION("FILTER(WholeNMJData!D:D,WholeNMJData!$B:$B=$B686)"),58.63111)</f>
        <v>58.63111</v>
      </c>
    </row>
    <row r="687">
      <c r="A687" s="3"/>
      <c r="B687" s="3" t="str">
        <f t="shared" si="1"/>
        <v>con_05m_m67_a3_001</v>
      </c>
      <c r="C687" s="9" t="s">
        <v>731</v>
      </c>
      <c r="D687" s="12">
        <v>3.0</v>
      </c>
      <c r="E687" s="12">
        <v>2586.38</v>
      </c>
      <c r="F687" s="12">
        <v>0.207669</v>
      </c>
      <c r="G687" s="14">
        <f>IFERROR(__xludf.DUMMYFUNCTION("FILTER(WholeNMJData!E:E,WholeNMJData!$B:$B=$B687)"),304.8205)</f>
        <v>304.8205</v>
      </c>
      <c r="H687" s="14">
        <f t="shared" si="2"/>
        <v>8.484928015</v>
      </c>
      <c r="I687" s="14">
        <f>IFERROR(__xludf.DUMMYFUNCTION("FILTER(WholeNMJData!D:D,WholeNMJData!$B:$B=$B687)"),58.63111)</f>
        <v>58.63111</v>
      </c>
    </row>
    <row r="688">
      <c r="A688" s="3"/>
      <c r="B688" s="3" t="str">
        <f t="shared" si="1"/>
        <v>con_05m_m67_a3_001</v>
      </c>
      <c r="C688" s="9" t="s">
        <v>732</v>
      </c>
      <c r="D688" s="12">
        <v>5.0</v>
      </c>
      <c r="E688" s="12">
        <v>2605.84</v>
      </c>
      <c r="F688" s="12">
        <v>0.74381</v>
      </c>
      <c r="G688" s="14">
        <f>IFERROR(__xludf.DUMMYFUNCTION("FILTER(WholeNMJData!E:E,WholeNMJData!$B:$B=$B688)"),304.8205)</f>
        <v>304.8205</v>
      </c>
      <c r="H688" s="14">
        <f t="shared" si="2"/>
        <v>8.548768866</v>
      </c>
      <c r="I688" s="14">
        <f>IFERROR(__xludf.DUMMYFUNCTION("FILTER(WholeNMJData!D:D,WholeNMJData!$B:$B=$B688)"),58.63111)</f>
        <v>58.63111</v>
      </c>
    </row>
    <row r="689">
      <c r="A689" s="3"/>
      <c r="B689" s="3" t="str">
        <f t="shared" si="1"/>
        <v>con_05m_m67_a3_001</v>
      </c>
      <c r="C689" s="9" t="s">
        <v>733</v>
      </c>
      <c r="D689" s="12">
        <v>35.0</v>
      </c>
      <c r="E689" s="12">
        <v>2696.883</v>
      </c>
      <c r="F689" s="12">
        <v>0.760416</v>
      </c>
      <c r="G689" s="14">
        <f>IFERROR(__xludf.DUMMYFUNCTION("FILTER(WholeNMJData!E:E,WholeNMJData!$B:$B=$B689)"),304.8205)</f>
        <v>304.8205</v>
      </c>
      <c r="H689" s="14">
        <f t="shared" si="2"/>
        <v>8.847446284</v>
      </c>
      <c r="I689" s="14">
        <f>IFERROR(__xludf.DUMMYFUNCTION("FILTER(WholeNMJData!D:D,WholeNMJData!$B:$B=$B689)"),58.63111)</f>
        <v>58.63111</v>
      </c>
    </row>
    <row r="690">
      <c r="A690" s="3"/>
      <c r="B690" s="3" t="str">
        <f t="shared" si="1"/>
        <v>con_05m_m67_a3_001</v>
      </c>
      <c r="C690" s="9" t="s">
        <v>734</v>
      </c>
      <c r="D690" s="12">
        <v>3.0</v>
      </c>
      <c r="E690" s="12">
        <v>2106.092</v>
      </c>
      <c r="F690" s="12">
        <v>0.048249</v>
      </c>
      <c r="G690" s="14">
        <f>IFERROR(__xludf.DUMMYFUNCTION("FILTER(WholeNMJData!E:E,WholeNMJData!$B:$B=$B690)"),304.8205)</f>
        <v>304.8205</v>
      </c>
      <c r="H690" s="14">
        <f t="shared" si="2"/>
        <v>6.909285957</v>
      </c>
      <c r="I690" s="14">
        <f>IFERROR(__xludf.DUMMYFUNCTION("FILTER(WholeNMJData!D:D,WholeNMJData!$B:$B=$B690)"),58.63111)</f>
        <v>58.63111</v>
      </c>
    </row>
    <row r="691">
      <c r="A691" s="3"/>
      <c r="B691" s="3" t="str">
        <f t="shared" si="1"/>
        <v>con_05m_m67_a3_001</v>
      </c>
      <c r="C691" s="9" t="s">
        <v>735</v>
      </c>
      <c r="D691" s="12">
        <v>35.0</v>
      </c>
      <c r="E691" s="12">
        <v>3428.402</v>
      </c>
      <c r="F691" s="12">
        <v>1.006395</v>
      </c>
      <c r="G691" s="14">
        <f>IFERROR(__xludf.DUMMYFUNCTION("FILTER(WholeNMJData!E:E,WholeNMJData!$B:$B=$B691)"),304.8205)</f>
        <v>304.8205</v>
      </c>
      <c r="H691" s="14">
        <f t="shared" si="2"/>
        <v>11.2472816</v>
      </c>
      <c r="I691" s="14">
        <f>IFERROR(__xludf.DUMMYFUNCTION("FILTER(WholeNMJData!D:D,WholeNMJData!$B:$B=$B691)"),58.63111)</f>
        <v>58.63111</v>
      </c>
    </row>
    <row r="692">
      <c r="A692" s="3"/>
      <c r="B692" s="3" t="str">
        <f t="shared" si="1"/>
        <v>con_05m_m67_a3_001</v>
      </c>
      <c r="C692" s="9" t="s">
        <v>736</v>
      </c>
      <c r="D692" s="12">
        <v>19.0</v>
      </c>
      <c r="E692" s="12">
        <v>3429.89</v>
      </c>
      <c r="F692" s="12">
        <v>0.755423</v>
      </c>
      <c r="G692" s="14">
        <f>IFERROR(__xludf.DUMMYFUNCTION("FILTER(WholeNMJData!E:E,WholeNMJData!$B:$B=$B692)"),304.8205)</f>
        <v>304.8205</v>
      </c>
      <c r="H692" s="14">
        <f t="shared" si="2"/>
        <v>11.25216316</v>
      </c>
      <c r="I692" s="14">
        <f>IFERROR(__xludf.DUMMYFUNCTION("FILTER(WholeNMJData!D:D,WholeNMJData!$B:$B=$B692)"),58.63111)</f>
        <v>58.63111</v>
      </c>
    </row>
    <row r="693">
      <c r="A693" s="3"/>
      <c r="B693" s="3" t="str">
        <f t="shared" si="1"/>
        <v>con_05m_m67_a3_001</v>
      </c>
      <c r="C693" s="9" t="s">
        <v>737</v>
      </c>
      <c r="D693" s="12">
        <v>26.0</v>
      </c>
      <c r="E693" s="12">
        <v>2757.506</v>
      </c>
      <c r="F693" s="12">
        <v>0.659774</v>
      </c>
      <c r="G693" s="14">
        <f>IFERROR(__xludf.DUMMYFUNCTION("FILTER(WholeNMJData!E:E,WholeNMJData!$B:$B=$B693)"),304.8205)</f>
        <v>304.8205</v>
      </c>
      <c r="H693" s="14">
        <f t="shared" si="2"/>
        <v>9.046327265</v>
      </c>
      <c r="I693" s="14">
        <f>IFERROR(__xludf.DUMMYFUNCTION("FILTER(WholeNMJData!D:D,WholeNMJData!$B:$B=$B693)"),58.63111)</f>
        <v>58.63111</v>
      </c>
    </row>
    <row r="694">
      <c r="A694" s="3"/>
      <c r="B694" s="3" t="str">
        <f t="shared" si="1"/>
        <v>con_05m_m67_a3_001</v>
      </c>
      <c r="C694" s="9" t="s">
        <v>738</v>
      </c>
      <c r="D694" s="12">
        <v>27.0</v>
      </c>
      <c r="E694" s="12">
        <v>4865.483</v>
      </c>
      <c r="F694" s="12">
        <v>0.978813</v>
      </c>
      <c r="G694" s="14">
        <f>IFERROR(__xludf.DUMMYFUNCTION("FILTER(WholeNMJData!E:E,WholeNMJData!$B:$B=$B694)"),304.8205)</f>
        <v>304.8205</v>
      </c>
      <c r="H694" s="14">
        <f t="shared" si="2"/>
        <v>15.96179719</v>
      </c>
      <c r="I694" s="14">
        <f>IFERROR(__xludf.DUMMYFUNCTION("FILTER(WholeNMJData!D:D,WholeNMJData!$B:$B=$B694)"),58.63111)</f>
        <v>58.63111</v>
      </c>
    </row>
    <row r="695">
      <c r="A695" s="3"/>
      <c r="B695" s="3" t="str">
        <f t="shared" si="1"/>
        <v>con_05m_m67_a3_001</v>
      </c>
      <c r="C695" s="9" t="s">
        <v>739</v>
      </c>
      <c r="D695" s="12">
        <v>5.0</v>
      </c>
      <c r="E695" s="12">
        <v>2423.78</v>
      </c>
      <c r="F695" s="12">
        <v>0.596871</v>
      </c>
      <c r="G695" s="14">
        <f>IFERROR(__xludf.DUMMYFUNCTION("FILTER(WholeNMJData!E:E,WholeNMJData!$B:$B=$B695)"),304.8205)</f>
        <v>304.8205</v>
      </c>
      <c r="H695" s="14">
        <f t="shared" si="2"/>
        <v>7.951499325</v>
      </c>
      <c r="I695" s="14">
        <f>IFERROR(__xludf.DUMMYFUNCTION("FILTER(WholeNMJData!D:D,WholeNMJData!$B:$B=$B695)"),58.63111)</f>
        <v>58.63111</v>
      </c>
    </row>
    <row r="696">
      <c r="A696" s="3"/>
      <c r="B696" s="3" t="str">
        <f t="shared" si="1"/>
        <v>con_05m_m67_a3_001</v>
      </c>
      <c r="C696" s="9" t="s">
        <v>740</v>
      </c>
      <c r="D696" s="12">
        <v>3.0</v>
      </c>
      <c r="E696" s="12">
        <v>2172.014</v>
      </c>
      <c r="F696" s="12">
        <v>0.622214</v>
      </c>
      <c r="G696" s="14">
        <f>IFERROR(__xludf.DUMMYFUNCTION("FILTER(WholeNMJData!E:E,WholeNMJData!$B:$B=$B696)"),304.8205)</f>
        <v>304.8205</v>
      </c>
      <c r="H696" s="14">
        <f t="shared" si="2"/>
        <v>7.125550939</v>
      </c>
      <c r="I696" s="14">
        <f>IFERROR(__xludf.DUMMYFUNCTION("FILTER(WholeNMJData!D:D,WholeNMJData!$B:$B=$B696)"),58.63111)</f>
        <v>58.63111</v>
      </c>
    </row>
    <row r="697">
      <c r="A697" s="3"/>
      <c r="B697" s="3" t="str">
        <f t="shared" si="1"/>
        <v>con_05m_m67_a3_001</v>
      </c>
      <c r="C697" s="9" t="s">
        <v>741</v>
      </c>
      <c r="D697" s="12">
        <v>5.0</v>
      </c>
      <c r="E697" s="12">
        <v>2286.993</v>
      </c>
      <c r="F697" s="12">
        <v>0.682542</v>
      </c>
      <c r="G697" s="14">
        <f>IFERROR(__xludf.DUMMYFUNCTION("FILTER(WholeNMJData!E:E,WholeNMJData!$B:$B=$B697)"),304.8205)</f>
        <v>304.8205</v>
      </c>
      <c r="H697" s="14">
        <f t="shared" si="2"/>
        <v>7.50275326</v>
      </c>
      <c r="I697" s="14">
        <f>IFERROR(__xludf.DUMMYFUNCTION("FILTER(WholeNMJData!D:D,WholeNMJData!$B:$B=$B697)"),58.63111)</f>
        <v>58.63111</v>
      </c>
    </row>
    <row r="698">
      <c r="A698" s="3"/>
      <c r="B698" s="3" t="str">
        <f t="shared" si="1"/>
        <v>con_05m_m67_a3_001</v>
      </c>
      <c r="C698" s="9" t="s">
        <v>742</v>
      </c>
      <c r="D698" s="12">
        <v>3.0</v>
      </c>
      <c r="E698" s="12">
        <v>2237.089</v>
      </c>
      <c r="F698" s="12">
        <v>0.565725</v>
      </c>
      <c r="G698" s="14">
        <f>IFERROR(__xludf.DUMMYFUNCTION("FILTER(WholeNMJData!E:E,WholeNMJData!$B:$B=$B698)"),304.8205)</f>
        <v>304.8205</v>
      </c>
      <c r="H698" s="14">
        <f t="shared" si="2"/>
        <v>7.339037237</v>
      </c>
      <c r="I698" s="14">
        <f>IFERROR(__xludf.DUMMYFUNCTION("FILTER(WholeNMJData!D:D,WholeNMJData!$B:$B=$B698)"),58.63111)</f>
        <v>58.63111</v>
      </c>
    </row>
    <row r="699">
      <c r="A699" s="3"/>
      <c r="B699" s="3" t="str">
        <f t="shared" si="1"/>
        <v>con_06m_m67_a3_001</v>
      </c>
      <c r="C699" s="9" t="s">
        <v>743</v>
      </c>
      <c r="D699" s="12">
        <v>41.0</v>
      </c>
      <c r="E699" s="12">
        <v>5771.137</v>
      </c>
      <c r="F699" s="12">
        <v>1.129424</v>
      </c>
      <c r="G699" s="14">
        <f>IFERROR(__xludf.DUMMYFUNCTION("FILTER(WholeNMJData!E:E,WholeNMJData!$B:$B=$B699)"),411.9488)</f>
        <v>411.9488</v>
      </c>
      <c r="H699" s="14">
        <f t="shared" si="2"/>
        <v>14.00935505</v>
      </c>
      <c r="I699" s="14">
        <f>IFERROR(__xludf.DUMMYFUNCTION("FILTER(WholeNMJData!D:D,WholeNMJData!$B:$B=$B699)"),45.86667)</f>
        <v>45.86667</v>
      </c>
    </row>
    <row r="700">
      <c r="A700" s="3"/>
      <c r="B700" s="3" t="str">
        <f t="shared" si="1"/>
        <v>con_06m_m67_a3_001</v>
      </c>
      <c r="C700" s="9" t="s">
        <v>744</v>
      </c>
      <c r="D700" s="12">
        <v>3.0</v>
      </c>
      <c r="E700" s="12">
        <v>2733.772</v>
      </c>
      <c r="F700" s="12">
        <v>0.160462</v>
      </c>
      <c r="G700" s="14">
        <f>IFERROR(__xludf.DUMMYFUNCTION("FILTER(WholeNMJData!E:E,WholeNMJData!$B:$B=$B700)"),411.9488)</f>
        <v>411.9488</v>
      </c>
      <c r="H700" s="14">
        <f t="shared" si="2"/>
        <v>6.636193624</v>
      </c>
      <c r="I700" s="14">
        <f>IFERROR(__xludf.DUMMYFUNCTION("FILTER(WholeNMJData!D:D,WholeNMJData!$B:$B=$B700)"),45.86667)</f>
        <v>45.86667</v>
      </c>
    </row>
    <row r="701">
      <c r="A701" s="3"/>
      <c r="B701" s="3" t="str">
        <f t="shared" si="1"/>
        <v>con_06m_m67_a3_001</v>
      </c>
      <c r="C701" s="9" t="s">
        <v>745</v>
      </c>
      <c r="D701" s="12">
        <v>41.0</v>
      </c>
      <c r="E701" s="12">
        <v>5762.487</v>
      </c>
      <c r="F701" s="12">
        <v>1.108105</v>
      </c>
      <c r="G701" s="14">
        <f>IFERROR(__xludf.DUMMYFUNCTION("FILTER(WholeNMJData!E:E,WholeNMJData!$B:$B=$B701)"),411.9488)</f>
        <v>411.9488</v>
      </c>
      <c r="H701" s="14">
        <f t="shared" si="2"/>
        <v>13.98835729</v>
      </c>
      <c r="I701" s="14">
        <f>IFERROR(__xludf.DUMMYFUNCTION("FILTER(WholeNMJData!D:D,WholeNMJData!$B:$B=$B701)"),45.86667)</f>
        <v>45.86667</v>
      </c>
    </row>
    <row r="702">
      <c r="A702" s="3"/>
      <c r="B702" s="3" t="str">
        <f t="shared" si="1"/>
        <v>con_06m_m67_a3_001</v>
      </c>
      <c r="C702" s="9" t="s">
        <v>746</v>
      </c>
      <c r="D702" s="12">
        <v>9.0</v>
      </c>
      <c r="E702" s="12">
        <v>2962.238</v>
      </c>
      <c r="F702" s="12">
        <v>0.34953</v>
      </c>
      <c r="G702" s="14">
        <f>IFERROR(__xludf.DUMMYFUNCTION("FILTER(WholeNMJData!E:E,WholeNMJData!$B:$B=$B702)"),411.9488)</f>
        <v>411.9488</v>
      </c>
      <c r="H702" s="14">
        <f t="shared" si="2"/>
        <v>7.190791671</v>
      </c>
      <c r="I702" s="14">
        <f>IFERROR(__xludf.DUMMYFUNCTION("FILTER(WholeNMJData!D:D,WholeNMJData!$B:$B=$B702)"),45.86667)</f>
        <v>45.86667</v>
      </c>
    </row>
    <row r="703">
      <c r="A703" s="3"/>
      <c r="B703" s="3" t="str">
        <f t="shared" si="1"/>
        <v>con_06m_m67_a3_001</v>
      </c>
      <c r="C703" s="9" t="s">
        <v>747</v>
      </c>
      <c r="D703" s="12">
        <v>7.0</v>
      </c>
      <c r="E703" s="12">
        <v>3529.444</v>
      </c>
      <c r="F703" s="12">
        <v>0.459283</v>
      </c>
      <c r="G703" s="14">
        <f>IFERROR(__xludf.DUMMYFUNCTION("FILTER(WholeNMJData!E:E,WholeNMJData!$B:$B=$B703)"),411.9488)</f>
        <v>411.9488</v>
      </c>
      <c r="H703" s="14">
        <f t="shared" si="2"/>
        <v>8.567676371</v>
      </c>
      <c r="I703" s="14">
        <f>IFERROR(__xludf.DUMMYFUNCTION("FILTER(WholeNMJData!D:D,WholeNMJData!$B:$B=$B703)"),45.86667)</f>
        <v>45.86667</v>
      </c>
    </row>
    <row r="704">
      <c r="A704" s="3"/>
      <c r="B704" s="3" t="str">
        <f t="shared" si="1"/>
        <v>con_06m_m67_a3_001</v>
      </c>
      <c r="C704" s="9" t="s">
        <v>748</v>
      </c>
      <c r="D704" s="12">
        <v>19.0</v>
      </c>
      <c r="E704" s="12">
        <v>3466.364</v>
      </c>
      <c r="F704" s="12">
        <v>0.612934</v>
      </c>
      <c r="G704" s="14">
        <f>IFERROR(__xludf.DUMMYFUNCTION("FILTER(WholeNMJData!E:E,WholeNMJData!$B:$B=$B704)"),411.9488)</f>
        <v>411.9488</v>
      </c>
      <c r="H704" s="14">
        <f t="shared" si="2"/>
        <v>8.414550546</v>
      </c>
      <c r="I704" s="14">
        <f>IFERROR(__xludf.DUMMYFUNCTION("FILTER(WholeNMJData!D:D,WholeNMJData!$B:$B=$B704)"),45.86667)</f>
        <v>45.86667</v>
      </c>
    </row>
    <row r="705">
      <c r="A705" s="3"/>
      <c r="B705" s="3" t="str">
        <f t="shared" si="1"/>
        <v>con_06m_m67_a3_001</v>
      </c>
      <c r="C705" s="9" t="s">
        <v>749</v>
      </c>
      <c r="D705" s="12">
        <v>9.0</v>
      </c>
      <c r="E705" s="12">
        <v>3359.957</v>
      </c>
      <c r="F705" s="12">
        <v>0.675258</v>
      </c>
      <c r="G705" s="14">
        <f>IFERROR(__xludf.DUMMYFUNCTION("FILTER(WholeNMJData!E:E,WholeNMJData!$B:$B=$B705)"),411.9488)</f>
        <v>411.9488</v>
      </c>
      <c r="H705" s="14">
        <f t="shared" si="2"/>
        <v>8.156249029</v>
      </c>
      <c r="I705" s="14">
        <f>IFERROR(__xludf.DUMMYFUNCTION("FILTER(WholeNMJData!D:D,WholeNMJData!$B:$B=$B705)"),45.86667)</f>
        <v>45.86667</v>
      </c>
    </row>
    <row r="706">
      <c r="A706" s="3"/>
      <c r="B706" s="3" t="str">
        <f t="shared" si="1"/>
        <v>con_06m_m67_a3_001</v>
      </c>
      <c r="C706" s="9" t="s">
        <v>750</v>
      </c>
      <c r="D706" s="12">
        <v>5.0</v>
      </c>
      <c r="E706" s="12">
        <v>3610.662</v>
      </c>
      <c r="F706" s="12">
        <v>0.388051</v>
      </c>
      <c r="G706" s="14">
        <f>IFERROR(__xludf.DUMMYFUNCTION("FILTER(WholeNMJData!E:E,WholeNMJData!$B:$B=$B706)"),411.9488)</f>
        <v>411.9488</v>
      </c>
      <c r="H706" s="14">
        <f t="shared" si="2"/>
        <v>8.76483194</v>
      </c>
      <c r="I706" s="14">
        <f>IFERROR(__xludf.DUMMYFUNCTION("FILTER(WholeNMJData!D:D,WholeNMJData!$B:$B=$B706)"),45.86667)</f>
        <v>45.86667</v>
      </c>
    </row>
    <row r="707">
      <c r="A707" s="3"/>
      <c r="B707" s="3" t="str">
        <f t="shared" si="1"/>
        <v>con_06m_m67_a3_001</v>
      </c>
      <c r="C707" s="9" t="s">
        <v>751</v>
      </c>
      <c r="D707" s="12">
        <v>5.0</v>
      </c>
      <c r="E707" s="12">
        <v>3558.154</v>
      </c>
      <c r="F707" s="12">
        <v>0.363521</v>
      </c>
      <c r="G707" s="14">
        <f>IFERROR(__xludf.DUMMYFUNCTION("FILTER(WholeNMJData!E:E,WholeNMJData!$B:$B=$B707)"),411.9488)</f>
        <v>411.9488</v>
      </c>
      <c r="H707" s="14">
        <f t="shared" si="2"/>
        <v>8.637369498</v>
      </c>
      <c r="I707" s="14">
        <f>IFERROR(__xludf.DUMMYFUNCTION("FILTER(WholeNMJData!D:D,WholeNMJData!$B:$B=$B707)"),45.86667)</f>
        <v>45.86667</v>
      </c>
    </row>
    <row r="708">
      <c r="A708" s="3"/>
      <c r="B708" s="3" t="str">
        <f t="shared" si="1"/>
        <v>con_06m_m67_a3_001</v>
      </c>
      <c r="C708" s="9" t="s">
        <v>752</v>
      </c>
      <c r="D708" s="12">
        <v>6.0</v>
      </c>
      <c r="E708" s="12">
        <v>3224.189</v>
      </c>
      <c r="F708" s="12">
        <v>0.38536</v>
      </c>
      <c r="G708" s="14">
        <f>IFERROR(__xludf.DUMMYFUNCTION("FILTER(WholeNMJData!E:E,WholeNMJData!$B:$B=$B708)"),411.9488)</f>
        <v>411.9488</v>
      </c>
      <c r="H708" s="14">
        <f t="shared" si="2"/>
        <v>7.826674092</v>
      </c>
      <c r="I708" s="14">
        <f>IFERROR(__xludf.DUMMYFUNCTION("FILTER(WholeNMJData!D:D,WholeNMJData!$B:$B=$B708)"),45.86667)</f>
        <v>45.86667</v>
      </c>
    </row>
    <row r="709">
      <c r="A709" s="3"/>
      <c r="B709" s="3" t="str">
        <f t="shared" si="1"/>
        <v>con_06m_m67_a3_001</v>
      </c>
      <c r="C709" s="9" t="s">
        <v>753</v>
      </c>
      <c r="D709" s="12">
        <v>5.0</v>
      </c>
      <c r="E709" s="12">
        <v>3236.651</v>
      </c>
      <c r="F709" s="12">
        <v>0.294596</v>
      </c>
      <c r="G709" s="14">
        <f>IFERROR(__xludf.DUMMYFUNCTION("FILTER(WholeNMJData!E:E,WholeNMJData!$B:$B=$B709)"),411.9488)</f>
        <v>411.9488</v>
      </c>
      <c r="H709" s="14">
        <f t="shared" si="2"/>
        <v>7.856925424</v>
      </c>
      <c r="I709" s="14">
        <f>IFERROR(__xludf.DUMMYFUNCTION("FILTER(WholeNMJData!D:D,WholeNMJData!$B:$B=$B709)"),45.86667)</f>
        <v>45.86667</v>
      </c>
    </row>
    <row r="710">
      <c r="A710" s="3"/>
      <c r="B710" s="3" t="str">
        <f t="shared" si="1"/>
        <v>con_06m_m67_a3_001</v>
      </c>
      <c r="C710" s="9" t="s">
        <v>754</v>
      </c>
      <c r="D710" s="12">
        <v>3.0</v>
      </c>
      <c r="E710" s="12">
        <v>3313.825</v>
      </c>
      <c r="F710" s="12">
        <v>0.064563</v>
      </c>
      <c r="G710" s="14">
        <f>IFERROR(__xludf.DUMMYFUNCTION("FILTER(WholeNMJData!E:E,WholeNMJData!$B:$B=$B710)"),411.9488)</f>
        <v>411.9488</v>
      </c>
      <c r="H710" s="14">
        <f t="shared" si="2"/>
        <v>8.044264239</v>
      </c>
      <c r="I710" s="14">
        <f>IFERROR(__xludf.DUMMYFUNCTION("FILTER(WholeNMJData!D:D,WholeNMJData!$B:$B=$B710)"),45.86667)</f>
        <v>45.86667</v>
      </c>
    </row>
    <row r="711">
      <c r="A711" s="3"/>
      <c r="B711" s="3" t="str">
        <f t="shared" si="1"/>
        <v>con_06m_m67_a3_001</v>
      </c>
      <c r="C711" s="9" t="s">
        <v>755</v>
      </c>
      <c r="D711" s="12">
        <v>11.0</v>
      </c>
      <c r="E711" s="12">
        <v>3420.302</v>
      </c>
      <c r="F711" s="12">
        <v>0.432387</v>
      </c>
      <c r="G711" s="14">
        <f>IFERROR(__xludf.DUMMYFUNCTION("FILTER(WholeNMJData!E:E,WholeNMJData!$B:$B=$B711)"),411.9488)</f>
        <v>411.9488</v>
      </c>
      <c r="H711" s="14">
        <f t="shared" si="2"/>
        <v>8.30273568</v>
      </c>
      <c r="I711" s="14">
        <f>IFERROR(__xludf.DUMMYFUNCTION("FILTER(WholeNMJData!D:D,WholeNMJData!$B:$B=$B711)"),45.86667)</f>
        <v>45.86667</v>
      </c>
    </row>
    <row r="712">
      <c r="A712" s="3"/>
      <c r="B712" s="3" t="str">
        <f t="shared" si="1"/>
        <v>con_06m_m67_a3_001</v>
      </c>
      <c r="C712" s="9" t="s">
        <v>756</v>
      </c>
      <c r="D712" s="12">
        <v>6.0</v>
      </c>
      <c r="E712" s="12">
        <v>3339.058</v>
      </c>
      <c r="F712" s="12">
        <v>0.351043</v>
      </c>
      <c r="G712" s="14">
        <f>IFERROR(__xludf.DUMMYFUNCTION("FILTER(WholeNMJData!E:E,WholeNMJData!$B:$B=$B712)"),411.9488)</f>
        <v>411.9488</v>
      </c>
      <c r="H712" s="14">
        <f t="shared" si="2"/>
        <v>8.105516996</v>
      </c>
      <c r="I712" s="14">
        <f>IFERROR(__xludf.DUMMYFUNCTION("FILTER(WholeNMJData!D:D,WholeNMJData!$B:$B=$B712)"),45.86667)</f>
        <v>45.86667</v>
      </c>
    </row>
    <row r="713">
      <c r="A713" s="3"/>
      <c r="B713" s="3" t="str">
        <f t="shared" si="1"/>
        <v>con_06m_m67_a3_001</v>
      </c>
      <c r="C713" s="9" t="s">
        <v>757</v>
      </c>
      <c r="D713" s="12">
        <v>23.0</v>
      </c>
      <c r="E713" s="12">
        <v>3663.025</v>
      </c>
      <c r="F713" s="12">
        <v>0.493592</v>
      </c>
      <c r="G713" s="14">
        <f>IFERROR(__xludf.DUMMYFUNCTION("FILTER(WholeNMJData!E:E,WholeNMJData!$B:$B=$B713)"),411.9488)</f>
        <v>411.9488</v>
      </c>
      <c r="H713" s="14">
        <f t="shared" si="2"/>
        <v>8.891942397</v>
      </c>
      <c r="I713" s="14">
        <f>IFERROR(__xludf.DUMMYFUNCTION("FILTER(WholeNMJData!D:D,WholeNMJData!$B:$B=$B713)"),45.86667)</f>
        <v>45.86667</v>
      </c>
    </row>
    <row r="714">
      <c r="A714" s="3"/>
      <c r="B714" s="3" t="str">
        <f t="shared" si="1"/>
        <v>con_06m_m67_a3_001</v>
      </c>
      <c r="C714" s="9" t="s">
        <v>758</v>
      </c>
      <c r="D714" s="12">
        <v>4.0</v>
      </c>
      <c r="E714" s="12">
        <v>3031.678</v>
      </c>
      <c r="F714" s="12">
        <v>0.41915</v>
      </c>
      <c r="G714" s="14">
        <f>IFERROR(__xludf.DUMMYFUNCTION("FILTER(WholeNMJData!E:E,WholeNMJData!$B:$B=$B714)"),411.9488)</f>
        <v>411.9488</v>
      </c>
      <c r="H714" s="14">
        <f t="shared" si="2"/>
        <v>7.359356308</v>
      </c>
      <c r="I714" s="14">
        <f>IFERROR(__xludf.DUMMYFUNCTION("FILTER(WholeNMJData!D:D,WholeNMJData!$B:$B=$B714)"),45.86667)</f>
        <v>45.86667</v>
      </c>
    </row>
    <row r="715">
      <c r="A715" s="3"/>
      <c r="B715" s="3" t="str">
        <f t="shared" si="1"/>
        <v>con_06m_m67_a3_001</v>
      </c>
      <c r="C715" s="9" t="s">
        <v>759</v>
      </c>
      <c r="D715" s="12">
        <v>65.0</v>
      </c>
      <c r="E715" s="12">
        <v>8103.069</v>
      </c>
      <c r="F715" s="12">
        <v>1.00316</v>
      </c>
      <c r="G715" s="14">
        <f>IFERROR(__xludf.DUMMYFUNCTION("FILTER(WholeNMJData!E:E,WholeNMJData!$B:$B=$B715)"),411.9488)</f>
        <v>411.9488</v>
      </c>
      <c r="H715" s="14">
        <f t="shared" si="2"/>
        <v>19.67008764</v>
      </c>
      <c r="I715" s="14">
        <f>IFERROR(__xludf.DUMMYFUNCTION("FILTER(WholeNMJData!D:D,WholeNMJData!$B:$B=$B715)"),45.86667)</f>
        <v>45.86667</v>
      </c>
    </row>
    <row r="716">
      <c r="A716" s="3"/>
      <c r="B716" s="3" t="str">
        <f t="shared" si="1"/>
        <v>con_06m_m67_a3_001</v>
      </c>
      <c r="C716" s="9" t="s">
        <v>760</v>
      </c>
      <c r="D716" s="12">
        <v>16.0</v>
      </c>
      <c r="E716" s="12">
        <v>3605.547</v>
      </c>
      <c r="F716" s="12">
        <v>0.511596</v>
      </c>
      <c r="G716" s="14">
        <f>IFERROR(__xludf.DUMMYFUNCTION("FILTER(WholeNMJData!E:E,WholeNMJData!$B:$B=$B716)"),411.9488)</f>
        <v>411.9488</v>
      </c>
      <c r="H716" s="14">
        <f t="shared" si="2"/>
        <v>8.752415349</v>
      </c>
      <c r="I716" s="14">
        <f>IFERROR(__xludf.DUMMYFUNCTION("FILTER(WholeNMJData!D:D,WholeNMJData!$B:$B=$B716)"),45.86667)</f>
        <v>45.86667</v>
      </c>
    </row>
    <row r="717">
      <c r="A717" s="3"/>
      <c r="B717" s="3" t="str">
        <f t="shared" si="1"/>
        <v>con_06m_m67_a3_001</v>
      </c>
      <c r="C717" s="9" t="s">
        <v>761</v>
      </c>
      <c r="D717" s="12">
        <v>9.0</v>
      </c>
      <c r="E717" s="12">
        <v>3591.928</v>
      </c>
      <c r="F717" s="12">
        <v>0.44778</v>
      </c>
      <c r="G717" s="14">
        <f>IFERROR(__xludf.DUMMYFUNCTION("FILTER(WholeNMJData!E:E,WholeNMJData!$B:$B=$B717)"),411.9488)</f>
        <v>411.9488</v>
      </c>
      <c r="H717" s="14">
        <f t="shared" si="2"/>
        <v>8.719355415</v>
      </c>
      <c r="I717" s="14">
        <f>IFERROR(__xludf.DUMMYFUNCTION("FILTER(WholeNMJData!D:D,WholeNMJData!$B:$B=$B717)"),45.86667)</f>
        <v>45.86667</v>
      </c>
    </row>
    <row r="718">
      <c r="A718" s="3"/>
      <c r="B718" s="3" t="str">
        <f t="shared" si="1"/>
        <v>con_06m_m67_a3_001</v>
      </c>
      <c r="C718" s="9" t="s">
        <v>762</v>
      </c>
      <c r="D718" s="12">
        <v>49.0</v>
      </c>
      <c r="E718" s="12">
        <v>5120.807</v>
      </c>
      <c r="F718" s="12">
        <v>0.605836</v>
      </c>
      <c r="G718" s="14">
        <f>IFERROR(__xludf.DUMMYFUNCTION("FILTER(WholeNMJData!E:E,WholeNMJData!$B:$B=$B718)"),411.9488)</f>
        <v>411.9488</v>
      </c>
      <c r="H718" s="14">
        <f t="shared" si="2"/>
        <v>12.43068799</v>
      </c>
      <c r="I718" s="14">
        <f>IFERROR(__xludf.DUMMYFUNCTION("FILTER(WholeNMJData!D:D,WholeNMJData!$B:$B=$B718)"),45.86667)</f>
        <v>45.86667</v>
      </c>
    </row>
    <row r="719">
      <c r="A719" s="3"/>
      <c r="B719" s="3" t="str">
        <f t="shared" si="1"/>
        <v>con_06m_m67_a3_001</v>
      </c>
      <c r="C719" s="9" t="s">
        <v>763</v>
      </c>
      <c r="D719" s="12">
        <v>4.0</v>
      </c>
      <c r="E719" s="12">
        <v>3358.18</v>
      </c>
      <c r="F719" s="12">
        <v>0.232949</v>
      </c>
      <c r="G719" s="14">
        <f>IFERROR(__xludf.DUMMYFUNCTION("FILTER(WholeNMJData!E:E,WholeNMJData!$B:$B=$B719)"),411.9488)</f>
        <v>411.9488</v>
      </c>
      <c r="H719" s="14">
        <f t="shared" si="2"/>
        <v>8.151935386</v>
      </c>
      <c r="I719" s="14">
        <f>IFERROR(__xludf.DUMMYFUNCTION("FILTER(WholeNMJData!D:D,WholeNMJData!$B:$B=$B719)"),45.86667)</f>
        <v>45.86667</v>
      </c>
    </row>
    <row r="720">
      <c r="A720" s="3"/>
      <c r="B720" s="3" t="str">
        <f t="shared" si="1"/>
        <v>con_06m_m67_a3_001</v>
      </c>
      <c r="C720" s="9" t="s">
        <v>764</v>
      </c>
      <c r="D720" s="12">
        <v>7.0</v>
      </c>
      <c r="E720" s="12">
        <v>3337.833</v>
      </c>
      <c r="F720" s="12">
        <v>0.346874</v>
      </c>
      <c r="G720" s="14">
        <f>IFERROR(__xludf.DUMMYFUNCTION("FILTER(WholeNMJData!E:E,WholeNMJData!$B:$B=$B720)"),411.9488)</f>
        <v>411.9488</v>
      </c>
      <c r="H720" s="14">
        <f t="shared" si="2"/>
        <v>8.102543326</v>
      </c>
      <c r="I720" s="14">
        <f>IFERROR(__xludf.DUMMYFUNCTION("FILTER(WholeNMJData!D:D,WholeNMJData!$B:$B=$B720)"),45.86667)</f>
        <v>45.86667</v>
      </c>
    </row>
    <row r="721">
      <c r="A721" s="3"/>
      <c r="B721" s="3" t="str">
        <f t="shared" si="1"/>
        <v>con_06m_m67_a3_001</v>
      </c>
      <c r="C721" s="9" t="s">
        <v>765</v>
      </c>
      <c r="D721" s="12">
        <v>6.0</v>
      </c>
      <c r="E721" s="12">
        <v>3769.519</v>
      </c>
      <c r="F721" s="12">
        <v>0.27004</v>
      </c>
      <c r="G721" s="14">
        <f>IFERROR(__xludf.DUMMYFUNCTION("FILTER(WholeNMJData!E:E,WholeNMJData!$B:$B=$B721)"),411.9488)</f>
        <v>411.9488</v>
      </c>
      <c r="H721" s="14">
        <f t="shared" si="2"/>
        <v>9.150455105</v>
      </c>
      <c r="I721" s="14">
        <f>IFERROR(__xludf.DUMMYFUNCTION("FILTER(WholeNMJData!D:D,WholeNMJData!$B:$B=$B721)"),45.86667)</f>
        <v>45.86667</v>
      </c>
    </row>
    <row r="722">
      <c r="A722" s="3"/>
      <c r="B722" s="3" t="str">
        <f t="shared" si="1"/>
        <v>con_06m_m67_a3_001</v>
      </c>
      <c r="C722" s="9" t="s">
        <v>766</v>
      </c>
      <c r="D722" s="12">
        <v>33.0</v>
      </c>
      <c r="E722" s="12">
        <v>7948.241</v>
      </c>
      <c r="F722" s="12">
        <v>0.456027</v>
      </c>
      <c r="G722" s="14">
        <f>IFERROR(__xludf.DUMMYFUNCTION("FILTER(WholeNMJData!E:E,WholeNMJData!$B:$B=$B722)"),411.9488)</f>
        <v>411.9488</v>
      </c>
      <c r="H722" s="14">
        <f t="shared" si="2"/>
        <v>19.29424482</v>
      </c>
      <c r="I722" s="14">
        <f>IFERROR(__xludf.DUMMYFUNCTION("FILTER(WholeNMJData!D:D,WholeNMJData!$B:$B=$B722)"),45.86667)</f>
        <v>45.86667</v>
      </c>
    </row>
    <row r="723">
      <c r="A723" s="3"/>
      <c r="B723" s="3" t="str">
        <f t="shared" si="1"/>
        <v>con_06m_m67_a3_001</v>
      </c>
      <c r="C723" s="9" t="s">
        <v>767</v>
      </c>
      <c r="D723" s="12">
        <v>3.0</v>
      </c>
      <c r="E723" s="12">
        <v>3895.852</v>
      </c>
      <c r="F723" s="12">
        <v>0.523207</v>
      </c>
      <c r="G723" s="14">
        <f>IFERROR(__xludf.DUMMYFUNCTION("FILTER(WholeNMJData!E:E,WholeNMJData!$B:$B=$B723)"),411.9488)</f>
        <v>411.9488</v>
      </c>
      <c r="H723" s="14">
        <f t="shared" si="2"/>
        <v>9.457126711</v>
      </c>
      <c r="I723" s="14">
        <f>IFERROR(__xludf.DUMMYFUNCTION("FILTER(WholeNMJData!D:D,WholeNMJData!$B:$B=$B723)"),45.86667)</f>
        <v>45.86667</v>
      </c>
    </row>
    <row r="724">
      <c r="A724" s="3"/>
      <c r="B724" s="3" t="str">
        <f t="shared" si="1"/>
        <v>con_06m_m67_a3_001</v>
      </c>
      <c r="C724" s="9" t="s">
        <v>768</v>
      </c>
      <c r="D724" s="12">
        <v>19.0</v>
      </c>
      <c r="E724" s="12">
        <v>4997.479</v>
      </c>
      <c r="F724" s="12">
        <v>0.645731</v>
      </c>
      <c r="G724" s="14">
        <f>IFERROR(__xludf.DUMMYFUNCTION("FILTER(WholeNMJData!E:E,WholeNMJData!$B:$B=$B724)"),411.9488)</f>
        <v>411.9488</v>
      </c>
      <c r="H724" s="14">
        <f t="shared" si="2"/>
        <v>12.13131098</v>
      </c>
      <c r="I724" s="14">
        <f>IFERROR(__xludf.DUMMYFUNCTION("FILTER(WholeNMJData!D:D,WholeNMJData!$B:$B=$B724)"),45.86667)</f>
        <v>45.86667</v>
      </c>
    </row>
    <row r="725">
      <c r="A725" s="3"/>
      <c r="B725" s="3" t="str">
        <f t="shared" si="1"/>
        <v>con_06m_m67_a3_001</v>
      </c>
      <c r="C725" s="9" t="s">
        <v>769</v>
      </c>
      <c r="D725" s="12">
        <v>29.0</v>
      </c>
      <c r="E725" s="12">
        <v>4530.26</v>
      </c>
      <c r="F725" s="12">
        <v>0.657787</v>
      </c>
      <c r="G725" s="14">
        <f>IFERROR(__xludf.DUMMYFUNCTION("FILTER(WholeNMJData!E:E,WholeNMJData!$B:$B=$B725)"),411.9488)</f>
        <v>411.9488</v>
      </c>
      <c r="H725" s="14">
        <f t="shared" si="2"/>
        <v>10.99714333</v>
      </c>
      <c r="I725" s="14">
        <f>IFERROR(__xludf.DUMMYFUNCTION("FILTER(WholeNMJData!D:D,WholeNMJData!$B:$B=$B725)"),45.86667)</f>
        <v>45.86667</v>
      </c>
    </row>
    <row r="726">
      <c r="A726" s="3"/>
      <c r="B726" s="3" t="str">
        <f t="shared" si="1"/>
        <v>con_06m_m67_a3_001</v>
      </c>
      <c r="C726" s="9" t="s">
        <v>770</v>
      </c>
      <c r="D726" s="12">
        <v>30.0</v>
      </c>
      <c r="E726" s="12">
        <v>4909.847</v>
      </c>
      <c r="F726" s="12">
        <v>0.456032</v>
      </c>
      <c r="G726" s="14">
        <f>IFERROR(__xludf.DUMMYFUNCTION("FILTER(WholeNMJData!E:E,WholeNMJData!$B:$B=$B726)"),411.9488)</f>
        <v>411.9488</v>
      </c>
      <c r="H726" s="14">
        <f t="shared" si="2"/>
        <v>11.91858551</v>
      </c>
      <c r="I726" s="14">
        <f>IFERROR(__xludf.DUMMYFUNCTION("FILTER(WholeNMJData!D:D,WholeNMJData!$B:$B=$B726)"),45.86667)</f>
        <v>45.86667</v>
      </c>
    </row>
    <row r="727">
      <c r="A727" s="3"/>
      <c r="B727" s="3" t="str">
        <f t="shared" si="1"/>
        <v>con_06m_m67_a3_001</v>
      </c>
      <c r="C727" s="9" t="s">
        <v>771</v>
      </c>
      <c r="D727" s="12">
        <v>13.0</v>
      </c>
      <c r="E727" s="12">
        <v>3717.806</v>
      </c>
      <c r="F727" s="12">
        <v>0.682522</v>
      </c>
      <c r="G727" s="14">
        <f>IFERROR(__xludf.DUMMYFUNCTION("FILTER(WholeNMJData!E:E,WholeNMJData!$B:$B=$B727)"),411.9488)</f>
        <v>411.9488</v>
      </c>
      <c r="H727" s="14">
        <f t="shared" si="2"/>
        <v>9.024922515</v>
      </c>
      <c r="I727" s="14">
        <f>IFERROR(__xludf.DUMMYFUNCTION("FILTER(WholeNMJData!D:D,WholeNMJData!$B:$B=$B727)"),45.86667)</f>
        <v>45.86667</v>
      </c>
    </row>
    <row r="728">
      <c r="A728" s="3"/>
      <c r="B728" s="3" t="str">
        <f t="shared" si="1"/>
        <v>con_06m_m67_a3_001</v>
      </c>
      <c r="C728" s="9" t="s">
        <v>772</v>
      </c>
      <c r="D728" s="12">
        <v>4.0</v>
      </c>
      <c r="E728" s="12">
        <v>3370.93</v>
      </c>
      <c r="F728" s="12">
        <v>0.252908</v>
      </c>
      <c r="G728" s="14">
        <f>IFERROR(__xludf.DUMMYFUNCTION("FILTER(WholeNMJData!E:E,WholeNMJData!$B:$B=$B728)"),411.9488)</f>
        <v>411.9488</v>
      </c>
      <c r="H728" s="14">
        <f t="shared" si="2"/>
        <v>8.182885834</v>
      </c>
      <c r="I728" s="14">
        <f>IFERROR(__xludf.DUMMYFUNCTION("FILTER(WholeNMJData!D:D,WholeNMJData!$B:$B=$B728)"),45.86667)</f>
        <v>45.86667</v>
      </c>
    </row>
    <row r="729">
      <c r="A729" s="3"/>
      <c r="B729" s="3" t="str">
        <f t="shared" si="1"/>
        <v>con_06m_m67_a3_001</v>
      </c>
      <c r="C729" s="9" t="s">
        <v>773</v>
      </c>
      <c r="D729" s="12">
        <v>4.0</v>
      </c>
      <c r="E729" s="12">
        <v>3307.952</v>
      </c>
      <c r="F729" s="12">
        <v>0.148364</v>
      </c>
      <c r="G729" s="14">
        <f>IFERROR(__xludf.DUMMYFUNCTION("FILTER(WholeNMJData!E:E,WholeNMJData!$B:$B=$B729)"),411.9488)</f>
        <v>411.9488</v>
      </c>
      <c r="H729" s="14">
        <f t="shared" si="2"/>
        <v>8.030007613</v>
      </c>
      <c r="I729" s="14">
        <f>IFERROR(__xludf.DUMMYFUNCTION("FILTER(WholeNMJData!D:D,WholeNMJData!$B:$B=$B729)"),45.86667)</f>
        <v>45.86667</v>
      </c>
    </row>
    <row r="730">
      <c r="A730" s="3"/>
      <c r="B730" s="3" t="str">
        <f t="shared" si="1"/>
        <v>con_06m_m67_a3_001</v>
      </c>
      <c r="C730" s="9" t="s">
        <v>774</v>
      </c>
      <c r="D730" s="12">
        <v>4.0</v>
      </c>
      <c r="E730" s="12">
        <v>3666.036</v>
      </c>
      <c r="F730" s="12">
        <v>0.348933</v>
      </c>
      <c r="G730" s="14">
        <f>IFERROR(__xludf.DUMMYFUNCTION("FILTER(WholeNMJData!E:E,WholeNMJData!$B:$B=$B730)"),411.9488)</f>
        <v>411.9488</v>
      </c>
      <c r="H730" s="14">
        <f t="shared" si="2"/>
        <v>8.899251557</v>
      </c>
      <c r="I730" s="14">
        <f>IFERROR(__xludf.DUMMYFUNCTION("FILTER(WholeNMJData!D:D,WholeNMJData!$B:$B=$B730)"),45.86667)</f>
        <v>45.86667</v>
      </c>
    </row>
    <row r="731">
      <c r="A731" s="3"/>
      <c r="B731" s="3" t="str">
        <f t="shared" si="1"/>
        <v>con_06m_m67_a3_001</v>
      </c>
      <c r="C731" s="9" t="s">
        <v>775</v>
      </c>
      <c r="D731" s="12">
        <v>4.0</v>
      </c>
      <c r="E731" s="12">
        <v>3835.753</v>
      </c>
      <c r="F731" s="12">
        <v>0.478697</v>
      </c>
      <c r="G731" s="14">
        <f>IFERROR(__xludf.DUMMYFUNCTION("FILTER(WholeNMJData!E:E,WholeNMJData!$B:$B=$B731)"),411.9488)</f>
        <v>411.9488</v>
      </c>
      <c r="H731" s="14">
        <f t="shared" si="2"/>
        <v>9.311237222</v>
      </c>
      <c r="I731" s="14">
        <f>IFERROR(__xludf.DUMMYFUNCTION("FILTER(WholeNMJData!D:D,WholeNMJData!$B:$B=$B731)"),45.86667)</f>
        <v>45.86667</v>
      </c>
    </row>
    <row r="732">
      <c r="A732" s="3"/>
      <c r="B732" s="3" t="str">
        <f t="shared" si="1"/>
        <v>con_06m_m67_a3_001</v>
      </c>
      <c r="C732" s="9" t="s">
        <v>776</v>
      </c>
      <c r="D732" s="12">
        <v>7.0</v>
      </c>
      <c r="E732" s="12">
        <v>4414.072</v>
      </c>
      <c r="F732" s="12">
        <v>0.405488</v>
      </c>
      <c r="G732" s="14">
        <f>IFERROR(__xludf.DUMMYFUNCTION("FILTER(WholeNMJData!E:E,WholeNMJData!$B:$B=$B732)"),411.9488)</f>
        <v>411.9488</v>
      </c>
      <c r="H732" s="14">
        <f t="shared" si="2"/>
        <v>10.71509858</v>
      </c>
      <c r="I732" s="14">
        <f>IFERROR(__xludf.DUMMYFUNCTION("FILTER(WholeNMJData!D:D,WholeNMJData!$B:$B=$B732)"),45.86667)</f>
        <v>45.86667</v>
      </c>
    </row>
    <row r="733">
      <c r="A733" s="3"/>
      <c r="B733" s="3" t="str">
        <f t="shared" si="1"/>
        <v>con_06m_m67_a3_001</v>
      </c>
      <c r="C733" s="9" t="s">
        <v>777</v>
      </c>
      <c r="D733" s="12">
        <v>6.0</v>
      </c>
      <c r="E733" s="12">
        <v>9029.05</v>
      </c>
      <c r="F733" s="12">
        <v>0.240655</v>
      </c>
      <c r="G733" s="14">
        <f>IFERROR(__xludf.DUMMYFUNCTION("FILTER(WholeNMJData!E:E,WholeNMJData!$B:$B=$B733)"),411.9488)</f>
        <v>411.9488</v>
      </c>
      <c r="H733" s="14">
        <f t="shared" si="2"/>
        <v>21.91789368</v>
      </c>
      <c r="I733" s="14">
        <f>IFERROR(__xludf.DUMMYFUNCTION("FILTER(WholeNMJData!D:D,WholeNMJData!$B:$B=$B733)"),45.86667)</f>
        <v>45.86667</v>
      </c>
    </row>
    <row r="734">
      <c r="A734" s="3"/>
      <c r="B734" s="3" t="str">
        <f t="shared" si="1"/>
        <v>con_06m_m67_a3_001</v>
      </c>
      <c r="C734" s="9" t="s">
        <v>778</v>
      </c>
      <c r="D734" s="12">
        <v>20.0</v>
      </c>
      <c r="E734" s="12">
        <v>6572.187</v>
      </c>
      <c r="F734" s="12">
        <v>1.310735</v>
      </c>
      <c r="G734" s="14">
        <f>IFERROR(__xludf.DUMMYFUNCTION("FILTER(WholeNMJData!E:E,WholeNMJData!$B:$B=$B734)"),411.9488)</f>
        <v>411.9488</v>
      </c>
      <c r="H734" s="14">
        <f t="shared" si="2"/>
        <v>15.95389281</v>
      </c>
      <c r="I734" s="14">
        <f>IFERROR(__xludf.DUMMYFUNCTION("FILTER(WholeNMJData!D:D,WholeNMJData!$B:$B=$B734)"),45.86667)</f>
        <v>45.86667</v>
      </c>
    </row>
    <row r="735">
      <c r="A735" s="3"/>
      <c r="B735" s="3" t="str">
        <f t="shared" si="1"/>
        <v>con_06m_m67_a3_001</v>
      </c>
      <c r="C735" s="9" t="s">
        <v>779</v>
      </c>
      <c r="D735" s="12">
        <v>17.0</v>
      </c>
      <c r="E735" s="12">
        <v>3675.726</v>
      </c>
      <c r="F735" s="12">
        <v>0.411419</v>
      </c>
      <c r="G735" s="14">
        <f>IFERROR(__xludf.DUMMYFUNCTION("FILTER(WholeNMJData!E:E,WholeNMJData!$B:$B=$B735)"),411.9488)</f>
        <v>411.9488</v>
      </c>
      <c r="H735" s="14">
        <f t="shared" si="2"/>
        <v>8.922773898</v>
      </c>
      <c r="I735" s="14">
        <f>IFERROR(__xludf.DUMMYFUNCTION("FILTER(WholeNMJData!D:D,WholeNMJData!$B:$B=$B735)"),45.86667)</f>
        <v>45.86667</v>
      </c>
    </row>
    <row r="736">
      <c r="A736" s="3"/>
      <c r="B736" s="3" t="str">
        <f t="shared" si="1"/>
        <v>con_06m_m67_a3_001</v>
      </c>
      <c r="C736" s="9" t="s">
        <v>780</v>
      </c>
      <c r="D736" s="12">
        <v>26.0</v>
      </c>
      <c r="E736" s="12">
        <v>4181.061</v>
      </c>
      <c r="F736" s="12">
        <v>0.85997</v>
      </c>
      <c r="G736" s="14">
        <f>IFERROR(__xludf.DUMMYFUNCTION("FILTER(WholeNMJData!E:E,WholeNMJData!$B:$B=$B736)"),411.9488)</f>
        <v>411.9488</v>
      </c>
      <c r="H736" s="14">
        <f t="shared" si="2"/>
        <v>10.1494676</v>
      </c>
      <c r="I736" s="14">
        <f>IFERROR(__xludf.DUMMYFUNCTION("FILTER(WholeNMJData!D:D,WholeNMJData!$B:$B=$B736)"),45.86667)</f>
        <v>45.86667</v>
      </c>
    </row>
    <row r="737">
      <c r="A737" s="3"/>
      <c r="B737" s="3" t="str">
        <f t="shared" si="1"/>
        <v>con_06m_m67_a3_002</v>
      </c>
      <c r="C737" s="9" t="s">
        <v>781</v>
      </c>
      <c r="D737" s="12">
        <v>6.0</v>
      </c>
      <c r="E737" s="12">
        <v>3163.924</v>
      </c>
      <c r="F737" s="12">
        <v>0.400381</v>
      </c>
      <c r="G737" s="14">
        <f>IFERROR(__xludf.DUMMYFUNCTION("FILTER(WholeNMJData!E:E,WholeNMJData!$B:$B=$B737)"),355.5081)</f>
        <v>355.5081</v>
      </c>
      <c r="H737" s="14">
        <f t="shared" si="2"/>
        <v>8.899724085</v>
      </c>
      <c r="I737" s="14">
        <f>IFERROR(__xludf.DUMMYFUNCTION("FILTER(WholeNMJData!D:D,WholeNMJData!$B:$B=$B737)"),60.17778)</f>
        <v>60.17778</v>
      </c>
    </row>
    <row r="738">
      <c r="A738" s="3"/>
      <c r="B738" s="3" t="str">
        <f t="shared" si="1"/>
        <v>con_06m_m67_a3_002</v>
      </c>
      <c r="C738" s="9" t="s">
        <v>782</v>
      </c>
      <c r="D738" s="12">
        <v>50.0</v>
      </c>
      <c r="E738" s="12">
        <v>3501.592</v>
      </c>
      <c r="F738" s="12">
        <v>0.797975</v>
      </c>
      <c r="G738" s="14">
        <f>IFERROR(__xludf.DUMMYFUNCTION("FILTER(WholeNMJData!E:E,WholeNMJData!$B:$B=$B738)"),355.5081)</f>
        <v>355.5081</v>
      </c>
      <c r="H738" s="14">
        <f t="shared" si="2"/>
        <v>9.849542106</v>
      </c>
      <c r="I738" s="14">
        <f>IFERROR(__xludf.DUMMYFUNCTION("FILTER(WholeNMJData!D:D,WholeNMJData!$B:$B=$B738)"),60.17778)</f>
        <v>60.17778</v>
      </c>
    </row>
    <row r="739">
      <c r="A739" s="3"/>
      <c r="B739" s="3" t="str">
        <f t="shared" si="1"/>
        <v>con_06m_m67_a3_002</v>
      </c>
      <c r="C739" s="9" t="s">
        <v>783</v>
      </c>
      <c r="D739" s="12">
        <v>6.0</v>
      </c>
      <c r="E739" s="12">
        <v>3924.529</v>
      </c>
      <c r="F739" s="12">
        <v>0.642566</v>
      </c>
      <c r="G739" s="14">
        <f>IFERROR(__xludf.DUMMYFUNCTION("FILTER(WholeNMJData!E:E,WholeNMJData!$B:$B=$B739)"),355.5081)</f>
        <v>355.5081</v>
      </c>
      <c r="H739" s="14">
        <f t="shared" si="2"/>
        <v>11.0392112</v>
      </c>
      <c r="I739" s="14">
        <f>IFERROR(__xludf.DUMMYFUNCTION("FILTER(WholeNMJData!D:D,WholeNMJData!$B:$B=$B739)"),60.17778)</f>
        <v>60.17778</v>
      </c>
    </row>
    <row r="740">
      <c r="A740" s="3"/>
      <c r="B740" s="3" t="str">
        <f t="shared" si="1"/>
        <v>con_06m_m67_a3_002</v>
      </c>
      <c r="C740" s="9" t="s">
        <v>784</v>
      </c>
      <c r="D740" s="12">
        <v>3.0</v>
      </c>
      <c r="E740" s="12">
        <v>3513.505</v>
      </c>
      <c r="F740" s="12">
        <v>0.481921</v>
      </c>
      <c r="G740" s="14">
        <f>IFERROR(__xludf.DUMMYFUNCTION("FILTER(WholeNMJData!E:E,WholeNMJData!$B:$B=$B740)"),355.5081)</f>
        <v>355.5081</v>
      </c>
      <c r="H740" s="14">
        <f t="shared" si="2"/>
        <v>9.883051891</v>
      </c>
      <c r="I740" s="14">
        <f>IFERROR(__xludf.DUMMYFUNCTION("FILTER(WholeNMJData!D:D,WholeNMJData!$B:$B=$B740)"),60.17778)</f>
        <v>60.17778</v>
      </c>
    </row>
    <row r="741">
      <c r="A741" s="3"/>
      <c r="B741" s="3" t="str">
        <f t="shared" si="1"/>
        <v>con_06m_m67_a3_002</v>
      </c>
      <c r="C741" s="9" t="s">
        <v>785</v>
      </c>
      <c r="D741" s="12">
        <v>6.0</v>
      </c>
      <c r="E741" s="12">
        <v>3254.331</v>
      </c>
      <c r="F741" s="12">
        <v>0.343694</v>
      </c>
      <c r="G741" s="14">
        <f>IFERROR(__xludf.DUMMYFUNCTION("FILTER(WholeNMJData!E:E,WholeNMJData!$B:$B=$B741)"),355.5081)</f>
        <v>355.5081</v>
      </c>
      <c r="H741" s="14">
        <f t="shared" si="2"/>
        <v>9.154027714</v>
      </c>
      <c r="I741" s="14">
        <f>IFERROR(__xludf.DUMMYFUNCTION("FILTER(WholeNMJData!D:D,WholeNMJData!$B:$B=$B741)"),60.17778)</f>
        <v>60.17778</v>
      </c>
    </row>
    <row r="742">
      <c r="A742" s="3"/>
      <c r="B742" s="3" t="str">
        <f t="shared" si="1"/>
        <v>con_06m_m67_a3_002</v>
      </c>
      <c r="C742" s="9" t="s">
        <v>786</v>
      </c>
      <c r="D742" s="12">
        <v>5.0</v>
      </c>
      <c r="E742" s="12">
        <v>4046.223</v>
      </c>
      <c r="F742" s="12">
        <v>0.705769</v>
      </c>
      <c r="G742" s="14">
        <f>IFERROR(__xludf.DUMMYFUNCTION("FILTER(WholeNMJData!E:E,WholeNMJData!$B:$B=$B742)"),355.5081)</f>
        <v>355.5081</v>
      </c>
      <c r="H742" s="14">
        <f t="shared" si="2"/>
        <v>11.38152126</v>
      </c>
      <c r="I742" s="14">
        <f>IFERROR(__xludf.DUMMYFUNCTION("FILTER(WholeNMJData!D:D,WholeNMJData!$B:$B=$B742)"),60.17778)</f>
        <v>60.17778</v>
      </c>
    </row>
    <row r="743">
      <c r="A743" s="3"/>
      <c r="B743" s="3" t="str">
        <f t="shared" si="1"/>
        <v>con_06m_m67_a3_002</v>
      </c>
      <c r="C743" s="9" t="s">
        <v>787</v>
      </c>
      <c r="D743" s="12">
        <v>17.0</v>
      </c>
      <c r="E743" s="12">
        <v>3908.655</v>
      </c>
      <c r="F743" s="12">
        <v>0.715638</v>
      </c>
      <c r="G743" s="14">
        <f>IFERROR(__xludf.DUMMYFUNCTION("FILTER(WholeNMJData!E:E,WholeNMJData!$B:$B=$B743)"),355.5081)</f>
        <v>355.5081</v>
      </c>
      <c r="H743" s="14">
        <f t="shared" si="2"/>
        <v>10.99455962</v>
      </c>
      <c r="I743" s="14">
        <f>IFERROR(__xludf.DUMMYFUNCTION("FILTER(WholeNMJData!D:D,WholeNMJData!$B:$B=$B743)"),60.17778)</f>
        <v>60.17778</v>
      </c>
    </row>
    <row r="744">
      <c r="A744" s="3"/>
      <c r="B744" s="3" t="str">
        <f t="shared" si="1"/>
        <v>con_06m_m67_a3_002</v>
      </c>
      <c r="C744" s="9" t="s">
        <v>788</v>
      </c>
      <c r="D744" s="12">
        <v>11.0</v>
      </c>
      <c r="E744" s="12">
        <v>4798.038</v>
      </c>
      <c r="F744" s="12">
        <v>0.852192</v>
      </c>
      <c r="G744" s="14">
        <f>IFERROR(__xludf.DUMMYFUNCTION("FILTER(WholeNMJData!E:E,WholeNMJData!$B:$B=$B744)"),355.5081)</f>
        <v>355.5081</v>
      </c>
      <c r="H744" s="14">
        <f t="shared" si="2"/>
        <v>13.49628321</v>
      </c>
      <c r="I744" s="14">
        <f>IFERROR(__xludf.DUMMYFUNCTION("FILTER(WholeNMJData!D:D,WholeNMJData!$B:$B=$B744)"),60.17778)</f>
        <v>60.17778</v>
      </c>
    </row>
    <row r="745">
      <c r="A745" s="3"/>
      <c r="B745" s="3" t="str">
        <f t="shared" si="1"/>
        <v>con_06m_m67_a3_002</v>
      </c>
      <c r="C745" s="9" t="s">
        <v>789</v>
      </c>
      <c r="D745" s="12">
        <v>22.0</v>
      </c>
      <c r="E745" s="12">
        <v>3800.548</v>
      </c>
      <c r="F745" s="12">
        <v>1.01895</v>
      </c>
      <c r="G745" s="14">
        <f>IFERROR(__xludf.DUMMYFUNCTION("FILTER(WholeNMJData!E:E,WholeNMJData!$B:$B=$B745)"),355.5081)</f>
        <v>355.5081</v>
      </c>
      <c r="H745" s="14">
        <f t="shared" si="2"/>
        <v>10.69046809</v>
      </c>
      <c r="I745" s="14">
        <f>IFERROR(__xludf.DUMMYFUNCTION("FILTER(WholeNMJData!D:D,WholeNMJData!$B:$B=$B745)"),60.17778)</f>
        <v>60.17778</v>
      </c>
    </row>
    <row r="746">
      <c r="A746" s="3"/>
      <c r="B746" s="3" t="str">
        <f t="shared" si="1"/>
        <v>con_06m_m67_a3_002</v>
      </c>
      <c r="C746" s="9" t="s">
        <v>790</v>
      </c>
      <c r="D746" s="12">
        <v>32.0</v>
      </c>
      <c r="E746" s="12">
        <v>7352.472</v>
      </c>
      <c r="F746" s="12">
        <v>0.949078</v>
      </c>
      <c r="G746" s="14">
        <f>IFERROR(__xludf.DUMMYFUNCTION("FILTER(WholeNMJData!E:E,WholeNMJData!$B:$B=$B746)"),355.5081)</f>
        <v>355.5081</v>
      </c>
      <c r="H746" s="14">
        <f t="shared" si="2"/>
        <v>20.68158785</v>
      </c>
      <c r="I746" s="14">
        <f>IFERROR(__xludf.DUMMYFUNCTION("FILTER(WholeNMJData!D:D,WholeNMJData!$B:$B=$B746)"),60.17778)</f>
        <v>60.17778</v>
      </c>
    </row>
    <row r="747">
      <c r="A747" s="3"/>
      <c r="B747" s="3" t="str">
        <f t="shared" si="1"/>
        <v>con_06m_m67_a3_002</v>
      </c>
      <c r="C747" s="9" t="s">
        <v>791</v>
      </c>
      <c r="D747" s="12">
        <v>32.0</v>
      </c>
      <c r="E747" s="12">
        <v>4896.814</v>
      </c>
      <c r="F747" s="12">
        <v>0.736688</v>
      </c>
      <c r="G747" s="14">
        <f>IFERROR(__xludf.DUMMYFUNCTION("FILTER(WholeNMJData!E:E,WholeNMJData!$B:$B=$B747)"),355.5081)</f>
        <v>355.5081</v>
      </c>
      <c r="H747" s="14">
        <f t="shared" si="2"/>
        <v>13.77412779</v>
      </c>
      <c r="I747" s="14">
        <f>IFERROR(__xludf.DUMMYFUNCTION("FILTER(WholeNMJData!D:D,WholeNMJData!$B:$B=$B747)"),60.17778)</f>
        <v>60.17778</v>
      </c>
    </row>
    <row r="748">
      <c r="A748" s="3"/>
      <c r="B748" s="3" t="str">
        <f t="shared" si="1"/>
        <v>con_06m_m67_a3_002</v>
      </c>
      <c r="C748" s="9" t="s">
        <v>792</v>
      </c>
      <c r="D748" s="12">
        <v>5.0</v>
      </c>
      <c r="E748" s="12">
        <v>3611.772</v>
      </c>
      <c r="F748" s="12">
        <v>0.317109</v>
      </c>
      <c r="G748" s="14">
        <f>IFERROR(__xludf.DUMMYFUNCTION("FILTER(WholeNMJData!E:E,WholeNMJData!$B:$B=$B748)"),355.5081)</f>
        <v>355.5081</v>
      </c>
      <c r="H748" s="14">
        <f t="shared" si="2"/>
        <v>10.15946472</v>
      </c>
      <c r="I748" s="14">
        <f>IFERROR(__xludf.DUMMYFUNCTION("FILTER(WholeNMJData!D:D,WholeNMJData!$B:$B=$B748)"),60.17778)</f>
        <v>60.17778</v>
      </c>
    </row>
    <row r="749">
      <c r="A749" s="3"/>
      <c r="B749" s="3" t="str">
        <f t="shared" si="1"/>
        <v>con_06m_m67_a3_002</v>
      </c>
      <c r="C749" s="9" t="s">
        <v>793</v>
      </c>
      <c r="D749" s="12">
        <v>18.0</v>
      </c>
      <c r="E749" s="12">
        <v>3334.756</v>
      </c>
      <c r="F749" s="12">
        <v>0.550735</v>
      </c>
      <c r="G749" s="14">
        <f>IFERROR(__xludf.DUMMYFUNCTION("FILTER(WholeNMJData!E:E,WholeNMJData!$B:$B=$B749)"),355.5081)</f>
        <v>355.5081</v>
      </c>
      <c r="H749" s="14">
        <f t="shared" si="2"/>
        <v>9.380253221</v>
      </c>
      <c r="I749" s="14">
        <f>IFERROR(__xludf.DUMMYFUNCTION("FILTER(WholeNMJData!D:D,WholeNMJData!$B:$B=$B749)"),60.17778)</f>
        <v>60.17778</v>
      </c>
    </row>
    <row r="750">
      <c r="A750" s="3"/>
      <c r="B750" s="3" t="str">
        <f t="shared" si="1"/>
        <v>con_06m_m67_a3_002</v>
      </c>
      <c r="C750" s="9" t="s">
        <v>794</v>
      </c>
      <c r="D750" s="12">
        <v>6.0</v>
      </c>
      <c r="E750" s="12">
        <v>3981.044</v>
      </c>
      <c r="F750" s="12">
        <v>0.450332</v>
      </c>
      <c r="G750" s="14">
        <f>IFERROR(__xludf.DUMMYFUNCTION("FILTER(WholeNMJData!E:E,WholeNMJData!$B:$B=$B750)"),355.5081)</f>
        <v>355.5081</v>
      </c>
      <c r="H750" s="14">
        <f t="shared" si="2"/>
        <v>11.19818086</v>
      </c>
      <c r="I750" s="14">
        <f>IFERROR(__xludf.DUMMYFUNCTION("FILTER(WholeNMJData!D:D,WholeNMJData!$B:$B=$B750)"),60.17778)</f>
        <v>60.17778</v>
      </c>
    </row>
    <row r="751">
      <c r="A751" s="3"/>
      <c r="B751" s="3" t="str">
        <f t="shared" si="1"/>
        <v>con_06m_m67_a3_002</v>
      </c>
      <c r="C751" s="9" t="s">
        <v>795</v>
      </c>
      <c r="D751" s="12">
        <v>16.0</v>
      </c>
      <c r="E751" s="12">
        <v>4554.722</v>
      </c>
      <c r="F751" s="12">
        <v>0.640417</v>
      </c>
      <c r="G751" s="14">
        <f>IFERROR(__xludf.DUMMYFUNCTION("FILTER(WholeNMJData!E:E,WholeNMJData!$B:$B=$B751)"),355.5081)</f>
        <v>355.5081</v>
      </c>
      <c r="H751" s="14">
        <f t="shared" si="2"/>
        <v>12.81186561</v>
      </c>
      <c r="I751" s="14">
        <f>IFERROR(__xludf.DUMMYFUNCTION("FILTER(WholeNMJData!D:D,WholeNMJData!$B:$B=$B751)"),60.17778)</f>
        <v>60.17778</v>
      </c>
    </row>
    <row r="752">
      <c r="A752" s="3"/>
      <c r="B752" s="3" t="str">
        <f t="shared" si="1"/>
        <v>con_06m_m67_a3_002</v>
      </c>
      <c r="C752" s="9" t="s">
        <v>796</v>
      </c>
      <c r="D752" s="12">
        <v>5.0</v>
      </c>
      <c r="E752" s="12">
        <v>3104.267</v>
      </c>
      <c r="F752" s="12">
        <v>0.446906</v>
      </c>
      <c r="G752" s="14">
        <f>IFERROR(__xludf.DUMMYFUNCTION("FILTER(WholeNMJData!E:E,WholeNMJData!$B:$B=$B752)"),355.5081)</f>
        <v>355.5081</v>
      </c>
      <c r="H752" s="14">
        <f t="shared" si="2"/>
        <v>8.731916375</v>
      </c>
      <c r="I752" s="14">
        <f>IFERROR(__xludf.DUMMYFUNCTION("FILTER(WholeNMJData!D:D,WholeNMJData!$B:$B=$B752)"),60.17778)</f>
        <v>60.17778</v>
      </c>
    </row>
    <row r="753">
      <c r="A753" s="3"/>
      <c r="B753" s="3" t="str">
        <f t="shared" si="1"/>
        <v>con_06m_m67_a3_002</v>
      </c>
      <c r="C753" s="9" t="s">
        <v>797</v>
      </c>
      <c r="D753" s="12">
        <v>24.0</v>
      </c>
      <c r="E753" s="12">
        <v>7067.12</v>
      </c>
      <c r="F753" s="12">
        <v>1.288755</v>
      </c>
      <c r="G753" s="14">
        <f>IFERROR(__xludf.DUMMYFUNCTION("FILTER(WholeNMJData!E:E,WholeNMJData!$B:$B=$B753)"),355.5081)</f>
        <v>355.5081</v>
      </c>
      <c r="H753" s="14">
        <f t="shared" si="2"/>
        <v>19.87892822</v>
      </c>
      <c r="I753" s="14">
        <f>IFERROR(__xludf.DUMMYFUNCTION("FILTER(WholeNMJData!D:D,WholeNMJData!$B:$B=$B753)"),60.17778)</f>
        <v>60.17778</v>
      </c>
    </row>
    <row r="754">
      <c r="A754" s="3"/>
      <c r="B754" s="3" t="str">
        <f t="shared" si="1"/>
        <v>con_06m_m67_a3_002</v>
      </c>
      <c r="C754" s="9" t="s">
        <v>798</v>
      </c>
      <c r="D754" s="12">
        <v>3.0</v>
      </c>
      <c r="E754" s="12">
        <v>3414.08</v>
      </c>
      <c r="F754" s="12">
        <v>0.491949</v>
      </c>
      <c r="G754" s="14">
        <f>IFERROR(__xludf.DUMMYFUNCTION("FILTER(WholeNMJData!E:E,WholeNMJData!$B:$B=$B754)"),355.5081)</f>
        <v>355.5081</v>
      </c>
      <c r="H754" s="14">
        <f t="shared" si="2"/>
        <v>9.603381751</v>
      </c>
      <c r="I754" s="14">
        <f>IFERROR(__xludf.DUMMYFUNCTION("FILTER(WholeNMJData!D:D,WholeNMJData!$B:$B=$B754)"),60.17778)</f>
        <v>60.17778</v>
      </c>
    </row>
    <row r="755">
      <c r="A755" s="3"/>
      <c r="B755" s="3" t="str">
        <f t="shared" si="1"/>
        <v>con_06m_m67_a3_002</v>
      </c>
      <c r="C755" s="9" t="s">
        <v>799</v>
      </c>
      <c r="D755" s="12">
        <v>20.0</v>
      </c>
      <c r="E755" s="12">
        <v>5539.49</v>
      </c>
      <c r="F755" s="12">
        <v>0.719657</v>
      </c>
      <c r="G755" s="14">
        <f>IFERROR(__xludf.DUMMYFUNCTION("FILTER(WholeNMJData!E:E,WholeNMJData!$B:$B=$B755)"),355.5081)</f>
        <v>355.5081</v>
      </c>
      <c r="H755" s="14">
        <f t="shared" si="2"/>
        <v>15.58189532</v>
      </c>
      <c r="I755" s="14">
        <f>IFERROR(__xludf.DUMMYFUNCTION("FILTER(WholeNMJData!D:D,WholeNMJData!$B:$B=$B755)"),60.17778)</f>
        <v>60.17778</v>
      </c>
    </row>
    <row r="756">
      <c r="A756" s="3"/>
      <c r="B756" s="3" t="str">
        <f t="shared" si="1"/>
        <v>con_06m_m67_a3_002</v>
      </c>
      <c r="C756" s="9" t="s">
        <v>800</v>
      </c>
      <c r="D756" s="12">
        <v>16.0</v>
      </c>
      <c r="E756" s="12">
        <v>4349.17</v>
      </c>
      <c r="F756" s="12">
        <v>0.738481</v>
      </c>
      <c r="G756" s="14">
        <f>IFERROR(__xludf.DUMMYFUNCTION("FILTER(WholeNMJData!E:E,WholeNMJData!$B:$B=$B756)"),355.5081)</f>
        <v>355.5081</v>
      </c>
      <c r="H756" s="14">
        <f t="shared" si="2"/>
        <v>12.23367344</v>
      </c>
      <c r="I756" s="14">
        <f>IFERROR(__xludf.DUMMYFUNCTION("FILTER(WholeNMJData!D:D,WholeNMJData!$B:$B=$B756)"),60.17778)</f>
        <v>60.17778</v>
      </c>
    </row>
    <row r="757">
      <c r="A757" s="3"/>
      <c r="B757" s="3" t="str">
        <f t="shared" si="1"/>
        <v>con_06m_m67_a3_002</v>
      </c>
      <c r="C757" s="9" t="s">
        <v>801</v>
      </c>
      <c r="D757" s="12">
        <v>6.0</v>
      </c>
      <c r="E757" s="12">
        <v>3213.386</v>
      </c>
      <c r="F757" s="12">
        <v>0.629624</v>
      </c>
      <c r="G757" s="14">
        <f>IFERROR(__xludf.DUMMYFUNCTION("FILTER(WholeNMJData!E:E,WholeNMJData!$B:$B=$B757)"),355.5081)</f>
        <v>355.5081</v>
      </c>
      <c r="H757" s="14">
        <f t="shared" si="2"/>
        <v>9.03885453</v>
      </c>
      <c r="I757" s="14">
        <f>IFERROR(__xludf.DUMMYFUNCTION("FILTER(WholeNMJData!D:D,WholeNMJData!$B:$B=$B757)"),60.17778)</f>
        <v>60.17778</v>
      </c>
    </row>
    <row r="758">
      <c r="A758" s="3"/>
      <c r="B758" s="3" t="str">
        <f t="shared" si="1"/>
        <v>con_06m_m67_a3_002</v>
      </c>
      <c r="C758" s="9" t="s">
        <v>802</v>
      </c>
      <c r="D758" s="12">
        <v>14.0</v>
      </c>
      <c r="E758" s="12">
        <v>3550.473</v>
      </c>
      <c r="F758" s="12">
        <v>0.636945</v>
      </c>
      <c r="G758" s="14">
        <f>IFERROR(__xludf.DUMMYFUNCTION("FILTER(WholeNMJData!E:E,WholeNMJData!$B:$B=$B758)"),355.5081)</f>
        <v>355.5081</v>
      </c>
      <c r="H758" s="14">
        <f t="shared" si="2"/>
        <v>9.98703827</v>
      </c>
      <c r="I758" s="14">
        <f>IFERROR(__xludf.DUMMYFUNCTION("FILTER(WholeNMJData!D:D,WholeNMJData!$B:$B=$B758)"),60.17778)</f>
        <v>60.17778</v>
      </c>
    </row>
    <row r="759">
      <c r="A759" s="3"/>
      <c r="B759" s="3" t="str">
        <f t="shared" si="1"/>
        <v>con_06m_m67_a3_002</v>
      </c>
      <c r="C759" s="9" t="s">
        <v>803</v>
      </c>
      <c r="D759" s="12">
        <v>7.0</v>
      </c>
      <c r="E759" s="12">
        <v>3206.824</v>
      </c>
      <c r="F759" s="12">
        <v>0.418173</v>
      </c>
      <c r="G759" s="14">
        <f>IFERROR(__xludf.DUMMYFUNCTION("FILTER(WholeNMJData!E:E,WholeNMJData!$B:$B=$B759)"),355.5081)</f>
        <v>355.5081</v>
      </c>
      <c r="H759" s="14">
        <f t="shared" si="2"/>
        <v>9.020396441</v>
      </c>
      <c r="I759" s="14">
        <f>IFERROR(__xludf.DUMMYFUNCTION("FILTER(WholeNMJData!D:D,WholeNMJData!$B:$B=$B759)"),60.17778)</f>
        <v>60.17778</v>
      </c>
    </row>
    <row r="760">
      <c r="A760" s="3"/>
      <c r="B760" s="3" t="str">
        <f t="shared" si="1"/>
        <v>con_06m_m67_a3_002</v>
      </c>
      <c r="C760" s="9" t="s">
        <v>804</v>
      </c>
      <c r="D760" s="12">
        <v>13.0</v>
      </c>
      <c r="E760" s="12">
        <v>3704.307</v>
      </c>
      <c r="F760" s="12">
        <v>0.701547</v>
      </c>
      <c r="G760" s="14">
        <f>IFERROR(__xludf.DUMMYFUNCTION("FILTER(WholeNMJData!E:E,WholeNMJData!$B:$B=$B760)"),355.5081)</f>
        <v>355.5081</v>
      </c>
      <c r="H760" s="14">
        <f t="shared" si="2"/>
        <v>10.41975415</v>
      </c>
      <c r="I760" s="14">
        <f>IFERROR(__xludf.DUMMYFUNCTION("FILTER(WholeNMJData!D:D,WholeNMJData!$B:$B=$B760)"),60.17778)</f>
        <v>60.17778</v>
      </c>
    </row>
    <row r="761">
      <c r="A761" s="3"/>
      <c r="B761" s="3" t="str">
        <f t="shared" si="1"/>
        <v>con_06m_m67_a3_002</v>
      </c>
      <c r="C761" s="9" t="s">
        <v>805</v>
      </c>
      <c r="D761" s="12">
        <v>7.0</v>
      </c>
      <c r="E761" s="12">
        <v>3322.046</v>
      </c>
      <c r="F761" s="12">
        <v>0.641763</v>
      </c>
      <c r="G761" s="14">
        <f>IFERROR(__xludf.DUMMYFUNCTION("FILTER(WholeNMJData!E:E,WholeNMJData!$B:$B=$B761)"),355.5081)</f>
        <v>355.5081</v>
      </c>
      <c r="H761" s="14">
        <f t="shared" si="2"/>
        <v>9.344501574</v>
      </c>
      <c r="I761" s="14">
        <f>IFERROR(__xludf.DUMMYFUNCTION("FILTER(WholeNMJData!D:D,WholeNMJData!$B:$B=$B761)"),60.17778)</f>
        <v>60.17778</v>
      </c>
    </row>
    <row r="762">
      <c r="A762" s="3"/>
      <c r="B762" s="3" t="str">
        <f t="shared" si="1"/>
        <v>con_06m_m67_a3_002</v>
      </c>
      <c r="C762" s="9" t="s">
        <v>806</v>
      </c>
      <c r="D762" s="12">
        <v>9.0</v>
      </c>
      <c r="E762" s="12">
        <v>3764.599</v>
      </c>
      <c r="F762" s="12">
        <v>0.846401</v>
      </c>
      <c r="G762" s="14">
        <f>IFERROR(__xludf.DUMMYFUNCTION("FILTER(WholeNMJData!E:E,WholeNMJData!$B:$B=$B762)"),355.5081)</f>
        <v>355.5081</v>
      </c>
      <c r="H762" s="14">
        <f t="shared" si="2"/>
        <v>10.58934803</v>
      </c>
      <c r="I762" s="14">
        <f>IFERROR(__xludf.DUMMYFUNCTION("FILTER(WholeNMJData!D:D,WholeNMJData!$B:$B=$B762)"),60.17778)</f>
        <v>60.17778</v>
      </c>
    </row>
    <row r="763">
      <c r="A763" s="3"/>
      <c r="B763" s="3" t="str">
        <f t="shared" si="1"/>
        <v>con_06m_m67_a3_002</v>
      </c>
      <c r="C763" s="9" t="s">
        <v>807</v>
      </c>
      <c r="D763" s="12">
        <v>11.0</v>
      </c>
      <c r="E763" s="12">
        <v>4017.492</v>
      </c>
      <c r="F763" s="12">
        <v>0.503085</v>
      </c>
      <c r="G763" s="14">
        <f>IFERROR(__xludf.DUMMYFUNCTION("FILTER(WholeNMJData!E:E,WholeNMJData!$B:$B=$B763)"),355.5081)</f>
        <v>355.5081</v>
      </c>
      <c r="H763" s="14">
        <f t="shared" si="2"/>
        <v>11.30070454</v>
      </c>
      <c r="I763" s="14">
        <f>IFERROR(__xludf.DUMMYFUNCTION("FILTER(WholeNMJData!D:D,WholeNMJData!$B:$B=$B763)"),60.17778)</f>
        <v>60.17778</v>
      </c>
    </row>
    <row r="764">
      <c r="A764" s="3"/>
      <c r="B764" s="3" t="str">
        <f t="shared" si="1"/>
        <v>con_06m_m67_a3_002</v>
      </c>
      <c r="C764" s="9" t="s">
        <v>808</v>
      </c>
      <c r="D764" s="12">
        <v>10.0</v>
      </c>
      <c r="E764" s="12">
        <v>4386.948</v>
      </c>
      <c r="F764" s="12">
        <v>0.908427</v>
      </c>
      <c r="G764" s="14">
        <f>IFERROR(__xludf.DUMMYFUNCTION("FILTER(WholeNMJData!E:E,WholeNMJData!$B:$B=$B764)"),355.5081)</f>
        <v>355.5081</v>
      </c>
      <c r="H764" s="14">
        <f t="shared" si="2"/>
        <v>12.33993825</v>
      </c>
      <c r="I764" s="14">
        <f>IFERROR(__xludf.DUMMYFUNCTION("FILTER(WholeNMJData!D:D,WholeNMJData!$B:$B=$B764)"),60.17778)</f>
        <v>60.17778</v>
      </c>
    </row>
    <row r="765">
      <c r="A765" s="3"/>
      <c r="B765" s="3" t="str">
        <f t="shared" si="1"/>
        <v>con_06m_m67_a3_002</v>
      </c>
      <c r="C765" s="9" t="s">
        <v>809</v>
      </c>
      <c r="D765" s="12">
        <v>10.0</v>
      </c>
      <c r="E765" s="12">
        <v>4401.049</v>
      </c>
      <c r="F765" s="12">
        <v>0.501378</v>
      </c>
      <c r="G765" s="14">
        <f>IFERROR(__xludf.DUMMYFUNCTION("FILTER(WholeNMJData!E:E,WholeNMJData!$B:$B=$B765)"),355.5081)</f>
        <v>355.5081</v>
      </c>
      <c r="H765" s="14">
        <f t="shared" si="2"/>
        <v>12.3796026</v>
      </c>
      <c r="I765" s="14">
        <f>IFERROR(__xludf.DUMMYFUNCTION("FILTER(WholeNMJData!D:D,WholeNMJData!$B:$B=$B765)"),60.17778)</f>
        <v>60.17778</v>
      </c>
    </row>
    <row r="766">
      <c r="A766" s="3"/>
      <c r="B766" s="3" t="str">
        <f t="shared" si="1"/>
        <v>con_06m_m67_a3_002</v>
      </c>
      <c r="C766" s="9" t="s">
        <v>810</v>
      </c>
      <c r="D766" s="12">
        <v>3.0</v>
      </c>
      <c r="E766" s="12">
        <v>4102.494</v>
      </c>
      <c r="F766" s="12">
        <v>0.489728</v>
      </c>
      <c r="G766" s="14">
        <f>IFERROR(__xludf.DUMMYFUNCTION("FILTER(WholeNMJData!E:E,WholeNMJData!$B:$B=$B766)"),355.5081)</f>
        <v>355.5081</v>
      </c>
      <c r="H766" s="14">
        <f t="shared" si="2"/>
        <v>11.53980458</v>
      </c>
      <c r="I766" s="14">
        <f>IFERROR(__xludf.DUMMYFUNCTION("FILTER(WholeNMJData!D:D,WholeNMJData!$B:$B=$B766)"),60.17778)</f>
        <v>60.17778</v>
      </c>
    </row>
    <row r="767">
      <c r="A767" s="3"/>
      <c r="B767" s="3" t="str">
        <f t="shared" si="1"/>
        <v>con_06m_m67_a3_002</v>
      </c>
      <c r="C767" s="9" t="s">
        <v>811</v>
      </c>
      <c r="D767" s="12">
        <v>5.0</v>
      </c>
      <c r="E767" s="12">
        <v>2355.76</v>
      </c>
      <c r="F767" s="12">
        <v>0.416364</v>
      </c>
      <c r="G767" s="14">
        <f>IFERROR(__xludf.DUMMYFUNCTION("FILTER(WholeNMJData!E:E,WholeNMJData!$B:$B=$B767)"),355.5081)</f>
        <v>355.5081</v>
      </c>
      <c r="H767" s="14">
        <f t="shared" si="2"/>
        <v>6.626459425</v>
      </c>
      <c r="I767" s="14">
        <f>IFERROR(__xludf.DUMMYFUNCTION("FILTER(WholeNMJData!D:D,WholeNMJData!$B:$B=$B767)"),60.17778)</f>
        <v>60.17778</v>
      </c>
    </row>
    <row r="768">
      <c r="A768" s="3"/>
      <c r="B768" s="3" t="str">
        <f t="shared" si="1"/>
        <v>con_06m_m67_a3_002</v>
      </c>
      <c r="C768" s="9" t="s">
        <v>812</v>
      </c>
      <c r="D768" s="12">
        <v>6.0</v>
      </c>
      <c r="E768" s="12">
        <v>3507.798</v>
      </c>
      <c r="F768" s="12">
        <v>0.634704</v>
      </c>
      <c r="G768" s="14">
        <f>IFERROR(__xludf.DUMMYFUNCTION("FILTER(WholeNMJData!E:E,WholeNMJData!$B:$B=$B768)"),355.5081)</f>
        <v>355.5081</v>
      </c>
      <c r="H768" s="14">
        <f t="shared" si="2"/>
        <v>9.866998811</v>
      </c>
      <c r="I768" s="14">
        <f>IFERROR(__xludf.DUMMYFUNCTION("FILTER(WholeNMJData!D:D,WholeNMJData!$B:$B=$B768)"),60.17778)</f>
        <v>60.17778</v>
      </c>
    </row>
    <row r="769">
      <c r="A769" s="3"/>
      <c r="B769" s="3" t="str">
        <f t="shared" si="1"/>
        <v>con_06m_m67_a3_002</v>
      </c>
      <c r="C769" s="9" t="s">
        <v>813</v>
      </c>
      <c r="D769" s="12">
        <v>3.0</v>
      </c>
      <c r="E769" s="12">
        <v>3617.215</v>
      </c>
      <c r="F769" s="12">
        <v>0.43153</v>
      </c>
      <c r="G769" s="14">
        <f>IFERROR(__xludf.DUMMYFUNCTION("FILTER(WholeNMJData!E:E,WholeNMJData!$B:$B=$B769)"),355.5081)</f>
        <v>355.5081</v>
      </c>
      <c r="H769" s="14">
        <f t="shared" si="2"/>
        <v>10.1747752</v>
      </c>
      <c r="I769" s="14">
        <f>IFERROR(__xludf.DUMMYFUNCTION("FILTER(WholeNMJData!D:D,WholeNMJData!$B:$B=$B769)"),60.17778)</f>
        <v>60.17778</v>
      </c>
    </row>
    <row r="770">
      <c r="A770" s="3"/>
      <c r="B770" s="3" t="str">
        <f t="shared" si="1"/>
        <v>con_06m_m67_a3_002</v>
      </c>
      <c r="C770" s="9" t="s">
        <v>814</v>
      </c>
      <c r="D770" s="12">
        <v>8.0</v>
      </c>
      <c r="E770" s="12">
        <v>2719.487</v>
      </c>
      <c r="F770" s="12">
        <v>0.362775</v>
      </c>
      <c r="G770" s="14">
        <f>IFERROR(__xludf.DUMMYFUNCTION("FILTER(WholeNMJData!E:E,WholeNMJData!$B:$B=$B770)"),355.5081)</f>
        <v>355.5081</v>
      </c>
      <c r="H770" s="14">
        <f t="shared" si="2"/>
        <v>7.649578167</v>
      </c>
      <c r="I770" s="14">
        <f>IFERROR(__xludf.DUMMYFUNCTION("FILTER(WholeNMJData!D:D,WholeNMJData!$B:$B=$B770)"),60.17778)</f>
        <v>60.17778</v>
      </c>
    </row>
    <row r="771">
      <c r="A771" s="3"/>
      <c r="B771" s="3" t="str">
        <f t="shared" si="1"/>
        <v>con_06m_m67_a3_002</v>
      </c>
      <c r="C771" s="9" t="s">
        <v>815</v>
      </c>
      <c r="D771" s="12">
        <v>27.0</v>
      </c>
      <c r="E771" s="12">
        <v>3886.324</v>
      </c>
      <c r="F771" s="12">
        <v>1.138394</v>
      </c>
      <c r="G771" s="14">
        <f>IFERROR(__xludf.DUMMYFUNCTION("FILTER(WholeNMJData!E:E,WholeNMJData!$B:$B=$B771)"),355.5081)</f>
        <v>355.5081</v>
      </c>
      <c r="H771" s="14">
        <f t="shared" si="2"/>
        <v>10.9317453</v>
      </c>
      <c r="I771" s="14">
        <f>IFERROR(__xludf.DUMMYFUNCTION("FILTER(WholeNMJData!D:D,WholeNMJData!$B:$B=$B771)"),60.17778)</f>
        <v>60.17778</v>
      </c>
    </row>
    <row r="772">
      <c r="A772" s="3"/>
      <c r="B772" s="3" t="str">
        <f t="shared" si="1"/>
        <v>con_06m_m67_a3_002</v>
      </c>
      <c r="C772" s="9" t="s">
        <v>816</v>
      </c>
      <c r="D772" s="12">
        <v>125.0</v>
      </c>
      <c r="E772" s="12">
        <v>7575.994</v>
      </c>
      <c r="F772" s="12">
        <v>1.149172</v>
      </c>
      <c r="G772" s="14">
        <f>IFERROR(__xludf.DUMMYFUNCTION("FILTER(WholeNMJData!E:E,WholeNMJData!$B:$B=$B772)"),355.5081)</f>
        <v>355.5081</v>
      </c>
      <c r="H772" s="14">
        <f t="shared" si="2"/>
        <v>21.31032739</v>
      </c>
      <c r="I772" s="14">
        <f>IFERROR(__xludf.DUMMYFUNCTION("FILTER(WholeNMJData!D:D,WholeNMJData!$B:$B=$B772)"),60.17778)</f>
        <v>60.17778</v>
      </c>
    </row>
    <row r="773">
      <c r="A773" s="3"/>
      <c r="B773" s="3" t="str">
        <f t="shared" si="1"/>
        <v>con_06m_m67_a3_002</v>
      </c>
      <c r="C773" s="9" t="s">
        <v>817</v>
      </c>
      <c r="D773" s="12">
        <v>111.0</v>
      </c>
      <c r="E773" s="12">
        <v>4088.461</v>
      </c>
      <c r="F773" s="12">
        <v>1.109765</v>
      </c>
      <c r="G773" s="14">
        <f>IFERROR(__xludf.DUMMYFUNCTION("FILTER(WholeNMJData!E:E,WholeNMJData!$B:$B=$B773)"),355.5081)</f>
        <v>355.5081</v>
      </c>
      <c r="H773" s="14">
        <f t="shared" si="2"/>
        <v>11.5003315</v>
      </c>
      <c r="I773" s="14">
        <f>IFERROR(__xludf.DUMMYFUNCTION("FILTER(WholeNMJData!D:D,WholeNMJData!$B:$B=$B773)"),60.17778)</f>
        <v>60.17778</v>
      </c>
    </row>
    <row r="774">
      <c r="A774" s="3"/>
      <c r="B774" s="3" t="str">
        <f t="shared" si="1"/>
        <v>con_06m_m67_a3_002</v>
      </c>
      <c r="C774" s="9" t="s">
        <v>818</v>
      </c>
      <c r="D774" s="12">
        <v>45.0</v>
      </c>
      <c r="E774" s="12">
        <v>5552.937</v>
      </c>
      <c r="F774" s="12">
        <v>1.118335</v>
      </c>
      <c r="G774" s="14">
        <f>IFERROR(__xludf.DUMMYFUNCTION("FILTER(WholeNMJData!E:E,WholeNMJData!$B:$B=$B774)"),355.5081)</f>
        <v>355.5081</v>
      </c>
      <c r="H774" s="14">
        <f t="shared" si="2"/>
        <v>15.61972006</v>
      </c>
      <c r="I774" s="14">
        <f>IFERROR(__xludf.DUMMYFUNCTION("FILTER(WholeNMJData!D:D,WholeNMJData!$B:$B=$B774)"),60.17778)</f>
        <v>60.17778</v>
      </c>
    </row>
    <row r="775">
      <c r="A775" s="3"/>
      <c r="B775" s="3" t="str">
        <f t="shared" si="1"/>
        <v>con_06m_m67_a3_002</v>
      </c>
      <c r="C775" s="9" t="s">
        <v>819</v>
      </c>
      <c r="D775" s="12">
        <v>6.0</v>
      </c>
      <c r="E775" s="12">
        <v>2352.314</v>
      </c>
      <c r="F775" s="12">
        <v>0.195358</v>
      </c>
      <c r="G775" s="14">
        <f>IFERROR(__xludf.DUMMYFUNCTION("FILTER(WholeNMJData!E:E,WholeNMJData!$B:$B=$B775)"),355.5081)</f>
        <v>355.5081</v>
      </c>
      <c r="H775" s="14">
        <f t="shared" si="2"/>
        <v>6.616766257</v>
      </c>
      <c r="I775" s="14">
        <f>IFERROR(__xludf.DUMMYFUNCTION("FILTER(WholeNMJData!D:D,WholeNMJData!$B:$B=$B775)"),60.17778)</f>
        <v>60.17778</v>
      </c>
    </row>
    <row r="776">
      <c r="A776" s="3"/>
      <c r="B776" s="3" t="str">
        <f t="shared" si="1"/>
        <v>con_06m_m67_a3_002</v>
      </c>
      <c r="C776" s="9" t="s">
        <v>820</v>
      </c>
      <c r="D776" s="12">
        <v>3.0</v>
      </c>
      <c r="E776" s="12">
        <v>2711.502</v>
      </c>
      <c r="F776" s="12">
        <v>0.121991</v>
      </c>
      <c r="G776" s="14">
        <f>IFERROR(__xludf.DUMMYFUNCTION("FILTER(WholeNMJData!E:E,WholeNMJData!$B:$B=$B776)"),355.5081)</f>
        <v>355.5081</v>
      </c>
      <c r="H776" s="14">
        <f t="shared" si="2"/>
        <v>7.627117357</v>
      </c>
      <c r="I776" s="14">
        <f>IFERROR(__xludf.DUMMYFUNCTION("FILTER(WholeNMJData!D:D,WholeNMJData!$B:$B=$B776)"),60.17778)</f>
        <v>60.17778</v>
      </c>
    </row>
    <row r="777">
      <c r="A777" s="3"/>
      <c r="B777" s="3" t="str">
        <f t="shared" si="1"/>
        <v>con_06m_m67_a3_002</v>
      </c>
      <c r="C777" s="9" t="s">
        <v>821</v>
      </c>
      <c r="D777" s="12">
        <v>18.0</v>
      </c>
      <c r="E777" s="12">
        <v>3548.627</v>
      </c>
      <c r="F777" s="12">
        <v>0.849953</v>
      </c>
      <c r="G777" s="14">
        <f>IFERROR(__xludf.DUMMYFUNCTION("FILTER(WholeNMJData!E:E,WholeNMJData!$B:$B=$B777)"),355.5081)</f>
        <v>355.5081</v>
      </c>
      <c r="H777" s="14">
        <f t="shared" si="2"/>
        <v>9.981845702</v>
      </c>
      <c r="I777" s="14">
        <f>IFERROR(__xludf.DUMMYFUNCTION("FILTER(WholeNMJData!D:D,WholeNMJData!$B:$B=$B777)"),60.17778)</f>
        <v>60.17778</v>
      </c>
    </row>
    <row r="778">
      <c r="A778" s="3"/>
      <c r="B778" s="3" t="str">
        <f t="shared" si="1"/>
        <v>con_06m_m67_a3_002</v>
      </c>
      <c r="C778" s="9" t="s">
        <v>822</v>
      </c>
      <c r="D778" s="12">
        <v>18.0</v>
      </c>
      <c r="E778" s="12">
        <v>4205.893</v>
      </c>
      <c r="F778" s="12">
        <v>0.727769</v>
      </c>
      <c r="G778" s="14">
        <f>IFERROR(__xludf.DUMMYFUNCTION("FILTER(WholeNMJData!E:E,WholeNMJData!$B:$B=$B778)"),355.5081)</f>
        <v>355.5081</v>
      </c>
      <c r="H778" s="14">
        <f t="shared" si="2"/>
        <v>11.83065308</v>
      </c>
      <c r="I778" s="14">
        <f>IFERROR(__xludf.DUMMYFUNCTION("FILTER(WholeNMJData!D:D,WholeNMJData!$B:$B=$B778)"),60.17778)</f>
        <v>60.17778</v>
      </c>
    </row>
    <row r="779">
      <c r="A779" s="3"/>
      <c r="B779" s="3" t="str">
        <f t="shared" si="1"/>
        <v>con_06m_m67_a3_002</v>
      </c>
      <c r="C779" s="9" t="s">
        <v>823</v>
      </c>
      <c r="D779" s="12">
        <v>26.0</v>
      </c>
      <c r="E779" s="12">
        <v>3292.925</v>
      </c>
      <c r="F779" s="12">
        <v>0.567548</v>
      </c>
      <c r="G779" s="14">
        <f>IFERROR(__xludf.DUMMYFUNCTION("FILTER(WholeNMJData!E:E,WholeNMJData!$B:$B=$B779)"),355.5081)</f>
        <v>355.5081</v>
      </c>
      <c r="H779" s="14">
        <f t="shared" si="2"/>
        <v>9.262587829</v>
      </c>
      <c r="I779" s="14">
        <f>IFERROR(__xludf.DUMMYFUNCTION("FILTER(WholeNMJData!D:D,WholeNMJData!$B:$B=$B779)"),60.17778)</f>
        <v>60.17778</v>
      </c>
    </row>
    <row r="780">
      <c r="A780" s="3"/>
      <c r="B780" s="3" t="str">
        <f t="shared" si="1"/>
        <v>con_06m_m67_a3_002</v>
      </c>
      <c r="C780" s="9" t="s">
        <v>824</v>
      </c>
      <c r="D780" s="12">
        <v>21.0</v>
      </c>
      <c r="E780" s="12">
        <v>3322.32</v>
      </c>
      <c r="F780" s="12">
        <v>0.668455</v>
      </c>
      <c r="G780" s="14">
        <f>IFERROR(__xludf.DUMMYFUNCTION("FILTER(WholeNMJData!E:E,WholeNMJData!$B:$B=$B780)"),355.5081)</f>
        <v>355.5081</v>
      </c>
      <c r="H780" s="14">
        <f t="shared" si="2"/>
        <v>9.345272302</v>
      </c>
      <c r="I780" s="14">
        <f>IFERROR(__xludf.DUMMYFUNCTION("FILTER(WholeNMJData!D:D,WholeNMJData!$B:$B=$B780)"),60.17778)</f>
        <v>60.17778</v>
      </c>
    </row>
    <row r="781">
      <c r="A781" s="3"/>
      <c r="B781" s="3" t="str">
        <f t="shared" si="1"/>
        <v>con_06m_m67_a3_002</v>
      </c>
      <c r="C781" s="9" t="s">
        <v>825</v>
      </c>
      <c r="D781" s="12">
        <v>10.0</v>
      </c>
      <c r="E781" s="12">
        <v>3064.497</v>
      </c>
      <c r="F781" s="12">
        <v>0.286958</v>
      </c>
      <c r="G781" s="14">
        <f>IFERROR(__xludf.DUMMYFUNCTION("FILTER(WholeNMJData!E:E,WholeNMJData!$B:$B=$B781)"),355.5081)</f>
        <v>355.5081</v>
      </c>
      <c r="H781" s="14">
        <f t="shared" si="2"/>
        <v>8.62004832</v>
      </c>
      <c r="I781" s="14">
        <f>IFERROR(__xludf.DUMMYFUNCTION("FILTER(WholeNMJData!D:D,WholeNMJData!$B:$B=$B781)"),60.17778)</f>
        <v>60.17778</v>
      </c>
    </row>
    <row r="782">
      <c r="A782" s="3"/>
      <c r="B782" s="3" t="str">
        <f t="shared" si="1"/>
        <v>con_06m_m67_a3_002</v>
      </c>
      <c r="C782" s="9" t="s">
        <v>826</v>
      </c>
      <c r="D782" s="12">
        <v>40.0</v>
      </c>
      <c r="E782" s="12">
        <v>3374.22</v>
      </c>
      <c r="F782" s="12">
        <v>0.650021</v>
      </c>
      <c r="G782" s="14">
        <f>IFERROR(__xludf.DUMMYFUNCTION("FILTER(WholeNMJData!E:E,WholeNMJData!$B:$B=$B782)"),355.5081)</f>
        <v>355.5081</v>
      </c>
      <c r="H782" s="14">
        <f t="shared" si="2"/>
        <v>9.491260537</v>
      </c>
      <c r="I782" s="14">
        <f>IFERROR(__xludf.DUMMYFUNCTION("FILTER(WholeNMJData!D:D,WholeNMJData!$B:$B=$B782)"),60.17778)</f>
        <v>60.17778</v>
      </c>
    </row>
    <row r="783">
      <c r="A783" s="3"/>
      <c r="B783" s="3" t="str">
        <f t="shared" si="1"/>
        <v>con_06m_m67_a3_002</v>
      </c>
      <c r="C783" s="9" t="s">
        <v>827</v>
      </c>
      <c r="D783" s="12">
        <v>20.0</v>
      </c>
      <c r="E783" s="12">
        <v>4874.64</v>
      </c>
      <c r="F783" s="12">
        <v>0.453593</v>
      </c>
      <c r="G783" s="14">
        <f>IFERROR(__xludf.DUMMYFUNCTION("FILTER(WholeNMJData!E:E,WholeNMJData!$B:$B=$B783)"),355.5081)</f>
        <v>355.5081</v>
      </c>
      <c r="H783" s="14">
        <f t="shared" si="2"/>
        <v>13.71175509</v>
      </c>
      <c r="I783" s="14">
        <f>IFERROR(__xludf.DUMMYFUNCTION("FILTER(WholeNMJData!D:D,WholeNMJData!$B:$B=$B783)"),60.17778)</f>
        <v>60.17778</v>
      </c>
    </row>
    <row r="784">
      <c r="A784" s="3"/>
      <c r="B784" s="3" t="str">
        <f t="shared" si="1"/>
        <v>con_06m_m67_a3_002</v>
      </c>
      <c r="C784" s="9" t="s">
        <v>828</v>
      </c>
      <c r="D784" s="12">
        <v>3.0</v>
      </c>
      <c r="E784" s="12">
        <v>2544.193</v>
      </c>
      <c r="F784" s="12">
        <v>0.207072</v>
      </c>
      <c r="G784" s="14">
        <f>IFERROR(__xludf.DUMMYFUNCTION("FILTER(WholeNMJData!E:E,WholeNMJData!$B:$B=$B784)"),355.5081)</f>
        <v>355.5081</v>
      </c>
      <c r="H784" s="14">
        <f t="shared" si="2"/>
        <v>7.156497981</v>
      </c>
      <c r="I784" s="14">
        <f>IFERROR(__xludf.DUMMYFUNCTION("FILTER(WholeNMJData!D:D,WholeNMJData!$B:$B=$B784)"),60.17778)</f>
        <v>60.17778</v>
      </c>
    </row>
    <row r="785">
      <c r="A785" s="3"/>
      <c r="B785" s="3" t="str">
        <f t="shared" si="1"/>
        <v>con_06m_m67_a3_002</v>
      </c>
      <c r="C785" s="9" t="s">
        <v>829</v>
      </c>
      <c r="D785" s="12">
        <v>3.0</v>
      </c>
      <c r="E785" s="12">
        <v>2744.799</v>
      </c>
      <c r="F785" s="12">
        <v>0.108073</v>
      </c>
      <c r="G785" s="14">
        <f>IFERROR(__xludf.DUMMYFUNCTION("FILTER(WholeNMJData!E:E,WholeNMJData!$B:$B=$B785)"),355.5081)</f>
        <v>355.5081</v>
      </c>
      <c r="H785" s="14">
        <f t="shared" si="2"/>
        <v>7.72077767</v>
      </c>
      <c r="I785" s="14">
        <f>IFERROR(__xludf.DUMMYFUNCTION("FILTER(WholeNMJData!D:D,WholeNMJData!$B:$B=$B785)"),60.17778)</f>
        <v>60.17778</v>
      </c>
    </row>
    <row r="786">
      <c r="A786" s="3"/>
      <c r="B786" s="3" t="str">
        <f t="shared" si="1"/>
        <v>con_06m_m67_a3_002</v>
      </c>
      <c r="C786" s="9" t="s">
        <v>830</v>
      </c>
      <c r="D786" s="12">
        <v>3.0</v>
      </c>
      <c r="E786" s="12">
        <v>2673.48</v>
      </c>
      <c r="F786" s="12">
        <v>0.330402</v>
      </c>
      <c r="G786" s="14">
        <f>IFERROR(__xludf.DUMMYFUNCTION("FILTER(WholeNMJData!E:E,WholeNMJData!$B:$B=$B786)"),355.5081)</f>
        <v>355.5081</v>
      </c>
      <c r="H786" s="14">
        <f t="shared" si="2"/>
        <v>7.520166207</v>
      </c>
      <c r="I786" s="14">
        <f>IFERROR(__xludf.DUMMYFUNCTION("FILTER(WholeNMJData!D:D,WholeNMJData!$B:$B=$B786)"),60.17778)</f>
        <v>60.17778</v>
      </c>
    </row>
    <row r="787">
      <c r="A787" s="3"/>
      <c r="B787" s="3" t="str">
        <f t="shared" si="1"/>
        <v>con_06m_m67_a3_002</v>
      </c>
      <c r="C787" s="9" t="s">
        <v>831</v>
      </c>
      <c r="D787" s="12">
        <v>20.0</v>
      </c>
      <c r="E787" s="12">
        <v>2843.089</v>
      </c>
      <c r="F787" s="12">
        <v>0.82032</v>
      </c>
      <c r="G787" s="14">
        <f>IFERROR(__xludf.DUMMYFUNCTION("FILTER(WholeNMJData!E:E,WholeNMJData!$B:$B=$B787)"),355.5081)</f>
        <v>355.5081</v>
      </c>
      <c r="H787" s="14">
        <f t="shared" si="2"/>
        <v>7.997255196</v>
      </c>
      <c r="I787" s="14">
        <f>IFERROR(__xludf.DUMMYFUNCTION("FILTER(WholeNMJData!D:D,WholeNMJData!$B:$B=$B787)"),60.17778)</f>
        <v>60.17778</v>
      </c>
    </row>
    <row r="788">
      <c r="A788" s="3"/>
      <c r="B788" s="3" t="str">
        <f t="shared" si="1"/>
        <v>con_06m_m67_a3_002</v>
      </c>
      <c r="C788" s="9" t="s">
        <v>832</v>
      </c>
      <c r="D788" s="12">
        <v>13.0</v>
      </c>
      <c r="E788" s="12">
        <v>2762.888</v>
      </c>
      <c r="F788" s="12">
        <v>0.519789</v>
      </c>
      <c r="G788" s="14">
        <f>IFERROR(__xludf.DUMMYFUNCTION("FILTER(WholeNMJData!E:E,WholeNMJData!$B:$B=$B788)"),355.5081)</f>
        <v>355.5081</v>
      </c>
      <c r="H788" s="14">
        <f t="shared" si="2"/>
        <v>7.771659774</v>
      </c>
      <c r="I788" s="14">
        <f>IFERROR(__xludf.DUMMYFUNCTION("FILTER(WholeNMJData!D:D,WholeNMJData!$B:$B=$B788)"),60.17778)</f>
        <v>60.17778</v>
      </c>
    </row>
    <row r="789">
      <c r="A789" s="3"/>
      <c r="B789" s="3" t="str">
        <f t="shared" si="1"/>
        <v>con_06m_m67_a3_002</v>
      </c>
      <c r="C789" s="9" t="s">
        <v>833</v>
      </c>
      <c r="D789" s="12">
        <v>5.0</v>
      </c>
      <c r="E789" s="12">
        <v>3064.677</v>
      </c>
      <c r="F789" s="12">
        <v>0.382939</v>
      </c>
      <c r="G789" s="14">
        <f>IFERROR(__xludf.DUMMYFUNCTION("FILTER(WholeNMJData!E:E,WholeNMJData!$B:$B=$B789)"),355.5081)</f>
        <v>355.5081</v>
      </c>
      <c r="H789" s="14">
        <f t="shared" si="2"/>
        <v>8.620554637</v>
      </c>
      <c r="I789" s="14">
        <f>IFERROR(__xludf.DUMMYFUNCTION("FILTER(WholeNMJData!D:D,WholeNMJData!$B:$B=$B789)"),60.17778)</f>
        <v>60.17778</v>
      </c>
    </row>
    <row r="790">
      <c r="A790" s="3"/>
      <c r="B790" s="3" t="str">
        <f t="shared" si="1"/>
        <v>con_06m_m67_a3_002</v>
      </c>
      <c r="C790" s="9" t="s">
        <v>834</v>
      </c>
      <c r="D790" s="12">
        <v>6.0</v>
      </c>
      <c r="E790" s="12">
        <v>2903.055</v>
      </c>
      <c r="F790" s="12">
        <v>0.398032</v>
      </c>
      <c r="G790" s="14">
        <f>IFERROR(__xludf.DUMMYFUNCTION("FILTER(WholeNMJData!E:E,WholeNMJData!$B:$B=$B790)"),355.5081)</f>
        <v>355.5081</v>
      </c>
      <c r="H790" s="14">
        <f t="shared" si="2"/>
        <v>8.165932084</v>
      </c>
      <c r="I790" s="14">
        <f>IFERROR(__xludf.DUMMYFUNCTION("FILTER(WholeNMJData!D:D,WholeNMJData!$B:$B=$B790)"),60.17778)</f>
        <v>60.17778</v>
      </c>
    </row>
    <row r="791">
      <c r="A791" s="3"/>
      <c r="B791" s="3" t="str">
        <f t="shared" si="1"/>
        <v>con_06m_m67_a3_002</v>
      </c>
      <c r="C791" s="9" t="s">
        <v>835</v>
      </c>
      <c r="D791" s="12">
        <v>3.0</v>
      </c>
      <c r="E791" s="12">
        <v>2730.279</v>
      </c>
      <c r="F791" s="12">
        <v>0.306619</v>
      </c>
      <c r="G791" s="14">
        <f>IFERROR(__xludf.DUMMYFUNCTION("FILTER(WholeNMJData!E:E,WholeNMJData!$B:$B=$B791)"),355.5081)</f>
        <v>355.5081</v>
      </c>
      <c r="H791" s="14">
        <f t="shared" si="2"/>
        <v>7.679934719</v>
      </c>
      <c r="I791" s="14">
        <f>IFERROR(__xludf.DUMMYFUNCTION("FILTER(WholeNMJData!D:D,WholeNMJData!$B:$B=$B791)"),60.17778)</f>
        <v>60.17778</v>
      </c>
    </row>
    <row r="792">
      <c r="A792" s="3"/>
      <c r="B792" s="3" t="str">
        <f t="shared" si="1"/>
        <v>con_06m_m67_a3_002</v>
      </c>
      <c r="C792" s="9" t="s">
        <v>836</v>
      </c>
      <c r="D792" s="12">
        <v>49.0</v>
      </c>
      <c r="E792" s="12">
        <v>3760.358</v>
      </c>
      <c r="F792" s="12">
        <v>0.887172</v>
      </c>
      <c r="G792" s="14">
        <f>IFERROR(__xludf.DUMMYFUNCTION("FILTER(WholeNMJData!E:E,WholeNMJData!$B:$B=$B792)"),355.5081)</f>
        <v>355.5081</v>
      </c>
      <c r="H792" s="14">
        <f t="shared" si="2"/>
        <v>10.57741863</v>
      </c>
      <c r="I792" s="14">
        <f>IFERROR(__xludf.DUMMYFUNCTION("FILTER(WholeNMJData!D:D,WholeNMJData!$B:$B=$B792)"),60.17778)</f>
        <v>60.17778</v>
      </c>
    </row>
    <row r="793">
      <c r="A793" s="3"/>
      <c r="B793" s="3" t="str">
        <f t="shared" si="1"/>
        <v>con_06m_m67_a3_002</v>
      </c>
      <c r="C793" s="9" t="s">
        <v>837</v>
      </c>
      <c r="D793" s="12">
        <v>10.0</v>
      </c>
      <c r="E793" s="12">
        <v>3795.305</v>
      </c>
      <c r="F793" s="12">
        <v>0.536446</v>
      </c>
      <c r="G793" s="14">
        <f>IFERROR(__xludf.DUMMYFUNCTION("FILTER(WholeNMJData!E:E,WholeNMJData!$B:$B=$B793)"),355.5081)</f>
        <v>355.5081</v>
      </c>
      <c r="H793" s="14">
        <f t="shared" si="2"/>
        <v>10.67572019</v>
      </c>
      <c r="I793" s="14">
        <f>IFERROR(__xludf.DUMMYFUNCTION("FILTER(WholeNMJData!D:D,WholeNMJData!$B:$B=$B793)"),60.17778)</f>
        <v>60.17778</v>
      </c>
    </row>
    <row r="794">
      <c r="A794" s="3"/>
      <c r="B794" s="3" t="str">
        <f t="shared" si="1"/>
        <v>con_06m_m67_a3_002</v>
      </c>
      <c r="C794" s="9" t="s">
        <v>838</v>
      </c>
      <c r="D794" s="12">
        <v>7.0</v>
      </c>
      <c r="E794" s="12">
        <v>2808.317</v>
      </c>
      <c r="F794" s="12">
        <v>0.584875</v>
      </c>
      <c r="G794" s="14">
        <f>IFERROR(__xludf.DUMMYFUNCTION("FILTER(WholeNMJData!E:E,WholeNMJData!$B:$B=$B794)"),355.5081)</f>
        <v>355.5081</v>
      </c>
      <c r="H794" s="14">
        <f t="shared" si="2"/>
        <v>7.899445892</v>
      </c>
      <c r="I794" s="14">
        <f>IFERROR(__xludf.DUMMYFUNCTION("FILTER(WholeNMJData!D:D,WholeNMJData!$B:$B=$B794)"),60.17778)</f>
        <v>60.17778</v>
      </c>
    </row>
    <row r="795">
      <c r="A795" s="3"/>
      <c r="B795" s="3" t="str">
        <f t="shared" si="1"/>
        <v>con_06m_m67_a3_002</v>
      </c>
      <c r="C795" s="9" t="s">
        <v>839</v>
      </c>
      <c r="D795" s="12">
        <v>121.0</v>
      </c>
      <c r="E795" s="12">
        <v>4786.348</v>
      </c>
      <c r="F795" s="12">
        <v>0.929047</v>
      </c>
      <c r="G795" s="14">
        <f>IFERROR(__xludf.DUMMYFUNCTION("FILTER(WholeNMJData!E:E,WholeNMJData!$B:$B=$B795)"),355.5081)</f>
        <v>355.5081</v>
      </c>
      <c r="H795" s="14">
        <f t="shared" si="2"/>
        <v>13.46340069</v>
      </c>
      <c r="I795" s="14">
        <f>IFERROR(__xludf.DUMMYFUNCTION("FILTER(WholeNMJData!D:D,WholeNMJData!$B:$B=$B795)"),60.17778)</f>
        <v>60.17778</v>
      </c>
    </row>
    <row r="796">
      <c r="A796" s="3"/>
      <c r="B796" s="3" t="str">
        <f t="shared" si="1"/>
        <v>con_06m_m67_a3_002</v>
      </c>
      <c r="C796" s="9" t="s">
        <v>840</v>
      </c>
      <c r="D796" s="12">
        <v>150.0</v>
      </c>
      <c r="E796" s="12">
        <v>5640.183</v>
      </c>
      <c r="F796" s="12">
        <v>1.231875</v>
      </c>
      <c r="G796" s="14">
        <f>IFERROR(__xludf.DUMMYFUNCTION("FILTER(WholeNMJData!E:E,WholeNMJData!$B:$B=$B796)"),355.5081)</f>
        <v>355.5081</v>
      </c>
      <c r="H796" s="14">
        <f t="shared" si="2"/>
        <v>15.86513219</v>
      </c>
      <c r="I796" s="14">
        <f>IFERROR(__xludf.DUMMYFUNCTION("FILTER(WholeNMJData!D:D,WholeNMJData!$B:$B=$B796)"),60.17778)</f>
        <v>60.17778</v>
      </c>
    </row>
    <row r="797">
      <c r="A797" s="3"/>
      <c r="B797" s="3" t="str">
        <f t="shared" si="1"/>
        <v>con_06m_m67_a3_002</v>
      </c>
      <c r="C797" s="9" t="s">
        <v>841</v>
      </c>
      <c r="D797" s="12">
        <v>13.0</v>
      </c>
      <c r="E797" s="12">
        <v>5012.181</v>
      </c>
      <c r="F797" s="12">
        <v>0.689027</v>
      </c>
      <c r="G797" s="14">
        <f>IFERROR(__xludf.DUMMYFUNCTION("FILTER(WholeNMJData!E:E,WholeNMJData!$B:$B=$B797)"),355.5081)</f>
        <v>355.5081</v>
      </c>
      <c r="H797" s="14">
        <f t="shared" si="2"/>
        <v>14.09864079</v>
      </c>
      <c r="I797" s="14">
        <f>IFERROR(__xludf.DUMMYFUNCTION("FILTER(WholeNMJData!D:D,WholeNMJData!$B:$B=$B797)"),60.17778)</f>
        <v>60.17778</v>
      </c>
    </row>
    <row r="798">
      <c r="A798" s="3"/>
      <c r="B798" s="3" t="str">
        <f t="shared" si="1"/>
        <v>con_06m_m67_a3_002</v>
      </c>
      <c r="C798" s="9" t="s">
        <v>842</v>
      </c>
      <c r="D798" s="12">
        <v>5.0</v>
      </c>
      <c r="E798" s="12">
        <v>2562.155</v>
      </c>
      <c r="F798" s="12">
        <v>0.404269</v>
      </c>
      <c r="G798" s="14">
        <f>IFERROR(__xludf.DUMMYFUNCTION("FILTER(WholeNMJData!E:E,WholeNMJData!$B:$B=$B798)"),355.5081)</f>
        <v>355.5081</v>
      </c>
      <c r="H798" s="14">
        <f t="shared" si="2"/>
        <v>7.20702285</v>
      </c>
      <c r="I798" s="14">
        <f>IFERROR(__xludf.DUMMYFUNCTION("FILTER(WholeNMJData!D:D,WholeNMJData!$B:$B=$B798)"),60.17778)</f>
        <v>60.17778</v>
      </c>
    </row>
    <row r="799">
      <c r="A799" s="3"/>
      <c r="B799" s="3" t="str">
        <f t="shared" si="1"/>
        <v>con_06m_m67_a3_002</v>
      </c>
      <c r="C799" s="9" t="s">
        <v>843</v>
      </c>
      <c r="D799" s="12">
        <v>70.0</v>
      </c>
      <c r="E799" s="12">
        <v>4170.318</v>
      </c>
      <c r="F799" s="12">
        <v>1.002222</v>
      </c>
      <c r="G799" s="14">
        <f>IFERROR(__xludf.DUMMYFUNCTION("FILTER(WholeNMJData!E:E,WholeNMJData!$B:$B=$B799)"),355.5081)</f>
        <v>355.5081</v>
      </c>
      <c r="H799" s="14">
        <f t="shared" si="2"/>
        <v>11.73058504</v>
      </c>
      <c r="I799" s="14">
        <f>IFERROR(__xludf.DUMMYFUNCTION("FILTER(WholeNMJData!D:D,WholeNMJData!$B:$B=$B799)"),60.17778)</f>
        <v>60.17778</v>
      </c>
    </row>
    <row r="800">
      <c r="A800" s="3"/>
      <c r="B800" s="3" t="str">
        <f t="shared" si="1"/>
        <v>con_06m_m67_a3_002</v>
      </c>
      <c r="C800" s="9" t="s">
        <v>844</v>
      </c>
      <c r="D800" s="12">
        <v>13.0</v>
      </c>
      <c r="E800" s="12">
        <v>3811.679</v>
      </c>
      <c r="F800" s="12">
        <v>0.448517</v>
      </c>
      <c r="G800" s="14">
        <f>IFERROR(__xludf.DUMMYFUNCTION("FILTER(WholeNMJData!E:E,WholeNMJData!$B:$B=$B800)"),355.5081)</f>
        <v>355.5081</v>
      </c>
      <c r="H800" s="14">
        <f t="shared" si="2"/>
        <v>10.72177821</v>
      </c>
      <c r="I800" s="14">
        <f>IFERROR(__xludf.DUMMYFUNCTION("FILTER(WholeNMJData!D:D,WholeNMJData!$B:$B=$B800)"),60.17778)</f>
        <v>60.17778</v>
      </c>
    </row>
    <row r="801">
      <c r="A801" s="3"/>
      <c r="B801" s="3" t="str">
        <f t="shared" si="1"/>
        <v>con_06m_m67_a3_002</v>
      </c>
      <c r="C801" s="9" t="s">
        <v>845</v>
      </c>
      <c r="D801" s="12">
        <v>4.0</v>
      </c>
      <c r="E801" s="12">
        <v>3251.847</v>
      </c>
      <c r="F801" s="12">
        <v>0.53476</v>
      </c>
      <c r="G801" s="14">
        <f>IFERROR(__xludf.DUMMYFUNCTION("FILTER(WholeNMJData!E:E,WholeNMJData!$B:$B=$B801)"),355.5081)</f>
        <v>355.5081</v>
      </c>
      <c r="H801" s="14">
        <f t="shared" si="2"/>
        <v>9.147040532</v>
      </c>
      <c r="I801" s="14">
        <f>IFERROR(__xludf.DUMMYFUNCTION("FILTER(WholeNMJData!D:D,WholeNMJData!$B:$B=$B801)"),60.17778)</f>
        <v>60.17778</v>
      </c>
    </row>
    <row r="802">
      <c r="A802" s="3"/>
      <c r="B802" s="3" t="str">
        <f t="shared" si="1"/>
        <v>con_06m_m67_a3_002</v>
      </c>
      <c r="C802" s="9" t="s">
        <v>846</v>
      </c>
      <c r="D802" s="12">
        <v>6.0</v>
      </c>
      <c r="E802" s="12">
        <v>3032.33</v>
      </c>
      <c r="F802" s="12">
        <v>0.365055</v>
      </c>
      <c r="G802" s="14">
        <f>IFERROR(__xludf.DUMMYFUNCTION("FILTER(WholeNMJData!E:E,WholeNMJData!$B:$B=$B802)"),355.5081)</f>
        <v>355.5081</v>
      </c>
      <c r="H802" s="14">
        <f t="shared" si="2"/>
        <v>8.529566556</v>
      </c>
      <c r="I802" s="14">
        <f>IFERROR(__xludf.DUMMYFUNCTION("FILTER(WholeNMJData!D:D,WholeNMJData!$B:$B=$B802)"),60.17778)</f>
        <v>60.17778</v>
      </c>
    </row>
    <row r="803">
      <c r="A803" s="3"/>
      <c r="B803" s="3" t="str">
        <f t="shared" si="1"/>
        <v>con_06m_m67_a3_002</v>
      </c>
      <c r="C803" s="9" t="s">
        <v>847</v>
      </c>
      <c r="D803" s="12">
        <v>16.0</v>
      </c>
      <c r="E803" s="12">
        <v>3750.049</v>
      </c>
      <c r="F803" s="12">
        <v>0.541627</v>
      </c>
      <c r="G803" s="14">
        <f>IFERROR(__xludf.DUMMYFUNCTION("FILTER(WholeNMJData!E:E,WholeNMJData!$B:$B=$B803)"),355.5081)</f>
        <v>355.5081</v>
      </c>
      <c r="H803" s="14">
        <f t="shared" si="2"/>
        <v>10.5484207</v>
      </c>
      <c r="I803" s="14">
        <f>IFERROR(__xludf.DUMMYFUNCTION("FILTER(WholeNMJData!D:D,WholeNMJData!$B:$B=$B803)"),60.17778)</f>
        <v>60.17778</v>
      </c>
    </row>
    <row r="804">
      <c r="A804" s="3"/>
      <c r="B804" s="3" t="str">
        <f t="shared" si="1"/>
        <v>con_06m_m67_a3_002</v>
      </c>
      <c r="C804" s="9" t="s">
        <v>848</v>
      </c>
      <c r="D804" s="12">
        <v>34.0</v>
      </c>
      <c r="E804" s="12">
        <v>4348.372</v>
      </c>
      <c r="F804" s="12">
        <v>0.874641</v>
      </c>
      <c r="G804" s="14">
        <f>IFERROR(__xludf.DUMMYFUNCTION("FILTER(WholeNMJData!E:E,WholeNMJData!$B:$B=$B804)"),355.5081)</f>
        <v>355.5081</v>
      </c>
      <c r="H804" s="14">
        <f t="shared" si="2"/>
        <v>12.23142876</v>
      </c>
      <c r="I804" s="14">
        <f>IFERROR(__xludf.DUMMYFUNCTION("FILTER(WholeNMJData!D:D,WholeNMJData!$B:$B=$B804)"),60.17778)</f>
        <v>60.17778</v>
      </c>
    </row>
    <row r="805">
      <c r="A805" s="3"/>
      <c r="B805" s="3" t="str">
        <f t="shared" si="1"/>
        <v>con_06m_m67_a3_002</v>
      </c>
      <c r="C805" s="9" t="s">
        <v>849</v>
      </c>
      <c r="D805" s="12">
        <v>4.0</v>
      </c>
      <c r="E805" s="12">
        <v>3230.339</v>
      </c>
      <c r="F805" s="12">
        <v>0.378399</v>
      </c>
      <c r="G805" s="14">
        <f>IFERROR(__xludf.DUMMYFUNCTION("FILTER(WholeNMJData!E:E,WholeNMJData!$B:$B=$B805)"),355.5081)</f>
        <v>355.5081</v>
      </c>
      <c r="H805" s="14">
        <f t="shared" si="2"/>
        <v>9.086541207</v>
      </c>
      <c r="I805" s="14">
        <f>IFERROR(__xludf.DUMMYFUNCTION("FILTER(WholeNMJData!D:D,WholeNMJData!$B:$B=$B805)"),60.17778)</f>
        <v>60.17778</v>
      </c>
    </row>
    <row r="806">
      <c r="A806" s="3"/>
      <c r="B806" s="3" t="str">
        <f t="shared" si="1"/>
        <v>con_06m_m67_a3_002</v>
      </c>
      <c r="C806" s="9" t="s">
        <v>850</v>
      </c>
      <c r="D806" s="12">
        <v>30.0</v>
      </c>
      <c r="E806" s="12">
        <v>5323.359</v>
      </c>
      <c r="F806" s="12">
        <v>0.637474</v>
      </c>
      <c r="G806" s="14">
        <f>IFERROR(__xludf.DUMMYFUNCTION("FILTER(WholeNMJData!E:E,WholeNMJData!$B:$B=$B806)"),355.5081)</f>
        <v>355.5081</v>
      </c>
      <c r="H806" s="14">
        <f t="shared" si="2"/>
        <v>14.97394574</v>
      </c>
      <c r="I806" s="14">
        <f>IFERROR(__xludf.DUMMYFUNCTION("FILTER(WholeNMJData!D:D,WholeNMJData!$B:$B=$B806)"),60.17778)</f>
        <v>60.17778</v>
      </c>
    </row>
    <row r="807">
      <c r="A807" s="3"/>
      <c r="B807" s="3" t="str">
        <f t="shared" si="1"/>
        <v>con_06m_m67_a3_002</v>
      </c>
      <c r="C807" s="9" t="s">
        <v>851</v>
      </c>
      <c r="D807" s="12">
        <v>6.0</v>
      </c>
      <c r="E807" s="12">
        <v>3485.211</v>
      </c>
      <c r="F807" s="12">
        <v>0.471871</v>
      </c>
      <c r="G807" s="14">
        <f>IFERROR(__xludf.DUMMYFUNCTION("FILTER(WholeNMJData!E:E,WholeNMJData!$B:$B=$B807)"),355.5081)</f>
        <v>355.5081</v>
      </c>
      <c r="H807" s="14">
        <f t="shared" si="2"/>
        <v>9.803464394</v>
      </c>
      <c r="I807" s="14">
        <f>IFERROR(__xludf.DUMMYFUNCTION("FILTER(WholeNMJData!D:D,WholeNMJData!$B:$B=$B807)"),60.17778)</f>
        <v>60.17778</v>
      </c>
    </row>
    <row r="808">
      <c r="A808" s="3"/>
      <c r="B808" s="3" t="str">
        <f t="shared" si="1"/>
        <v>con_06m_m67_a3_002</v>
      </c>
      <c r="C808" s="9" t="s">
        <v>852</v>
      </c>
      <c r="D808" s="12">
        <v>38.0</v>
      </c>
      <c r="E808" s="12">
        <v>5917.797</v>
      </c>
      <c r="F808" s="12">
        <v>0.557556</v>
      </c>
      <c r="G808" s="14">
        <f>IFERROR(__xludf.DUMMYFUNCTION("FILTER(WholeNMJData!E:E,WholeNMJData!$B:$B=$B808)"),355.5081)</f>
        <v>355.5081</v>
      </c>
      <c r="H808" s="14">
        <f t="shared" si="2"/>
        <v>16.64602579</v>
      </c>
      <c r="I808" s="14">
        <f>IFERROR(__xludf.DUMMYFUNCTION("FILTER(WholeNMJData!D:D,WholeNMJData!$B:$B=$B808)"),60.17778)</f>
        <v>60.17778</v>
      </c>
    </row>
    <row r="809">
      <c r="A809" s="3"/>
      <c r="B809" s="3" t="str">
        <f t="shared" si="1"/>
        <v>con_06m_m67_a3_002</v>
      </c>
      <c r="C809" s="9" t="s">
        <v>853</v>
      </c>
      <c r="D809" s="12">
        <v>36.0</v>
      </c>
      <c r="E809" s="12">
        <v>5254.538</v>
      </c>
      <c r="F809" s="12">
        <v>0.764666</v>
      </c>
      <c r="G809" s="14">
        <f>IFERROR(__xludf.DUMMYFUNCTION("FILTER(WholeNMJData!E:E,WholeNMJData!$B:$B=$B809)"),355.5081)</f>
        <v>355.5081</v>
      </c>
      <c r="H809" s="14">
        <f t="shared" si="2"/>
        <v>14.78036084</v>
      </c>
      <c r="I809" s="14">
        <f>IFERROR(__xludf.DUMMYFUNCTION("FILTER(WholeNMJData!D:D,WholeNMJData!$B:$B=$B809)"),60.17778)</f>
        <v>60.17778</v>
      </c>
    </row>
    <row r="810">
      <c r="A810" s="3"/>
      <c r="B810" s="3" t="str">
        <f t="shared" si="1"/>
        <v>con_06m_m67_a3_002</v>
      </c>
      <c r="C810" s="9" t="s">
        <v>854</v>
      </c>
      <c r="D810" s="12">
        <v>3.0</v>
      </c>
      <c r="E810" s="12">
        <v>3024.652</v>
      </c>
      <c r="F810" s="12">
        <v>0.141662</v>
      </c>
      <c r="G810" s="14">
        <f>IFERROR(__xludf.DUMMYFUNCTION("FILTER(WholeNMJData!E:E,WholeNMJData!$B:$B=$B810)"),355.5081)</f>
        <v>355.5081</v>
      </c>
      <c r="H810" s="14">
        <f t="shared" si="2"/>
        <v>8.507969298</v>
      </c>
      <c r="I810" s="14">
        <f>IFERROR(__xludf.DUMMYFUNCTION("FILTER(WholeNMJData!D:D,WholeNMJData!$B:$B=$B810)"),60.17778)</f>
        <v>60.17778</v>
      </c>
    </row>
    <row r="811">
      <c r="A811" s="3"/>
      <c r="B811" s="3" t="str">
        <f t="shared" si="1"/>
        <v>con_06m_m67_a3_002</v>
      </c>
      <c r="C811" s="9" t="s">
        <v>855</v>
      </c>
      <c r="D811" s="12">
        <v>3.0</v>
      </c>
      <c r="E811" s="12">
        <v>2870.316</v>
      </c>
      <c r="F811" s="12">
        <v>0.378094</v>
      </c>
      <c r="G811" s="14">
        <f>IFERROR(__xludf.DUMMYFUNCTION("FILTER(WholeNMJData!E:E,WholeNMJData!$B:$B=$B811)"),355.5081)</f>
        <v>355.5081</v>
      </c>
      <c r="H811" s="14">
        <f t="shared" si="2"/>
        <v>8.073841356</v>
      </c>
      <c r="I811" s="14">
        <f>IFERROR(__xludf.DUMMYFUNCTION("FILTER(WholeNMJData!D:D,WholeNMJData!$B:$B=$B811)"),60.17778)</f>
        <v>60.17778</v>
      </c>
    </row>
    <row r="812">
      <c r="A812" s="3"/>
      <c r="B812" s="3" t="str">
        <f t="shared" si="1"/>
        <v>con_06m_m67_a3_002</v>
      </c>
      <c r="C812" s="9" t="s">
        <v>856</v>
      </c>
      <c r="D812" s="12">
        <v>5.0</v>
      </c>
      <c r="E812" s="12">
        <v>2941.463</v>
      </c>
      <c r="F812" s="12">
        <v>0.393893</v>
      </c>
      <c r="G812" s="14">
        <f>IFERROR(__xludf.DUMMYFUNCTION("FILTER(WholeNMJData!E:E,WholeNMJData!$B:$B=$B812)"),355.5081)</f>
        <v>355.5081</v>
      </c>
      <c r="H812" s="14">
        <f t="shared" si="2"/>
        <v>8.273969004</v>
      </c>
      <c r="I812" s="14">
        <f>IFERROR(__xludf.DUMMYFUNCTION("FILTER(WholeNMJData!D:D,WholeNMJData!$B:$B=$B812)"),60.17778)</f>
        <v>60.17778</v>
      </c>
    </row>
    <row r="813">
      <c r="A813" s="3"/>
      <c r="B813" s="3" t="str">
        <f t="shared" si="1"/>
        <v>con_06m_m67_a3_002</v>
      </c>
      <c r="C813" s="9" t="s">
        <v>857</v>
      </c>
      <c r="D813" s="12">
        <v>14.0</v>
      </c>
      <c r="E813" s="12">
        <v>3749.759</v>
      </c>
      <c r="F813" s="12">
        <v>0.506903</v>
      </c>
      <c r="G813" s="14">
        <f>IFERROR(__xludf.DUMMYFUNCTION("FILTER(WholeNMJData!E:E,WholeNMJData!$B:$B=$B813)"),355.5081)</f>
        <v>355.5081</v>
      </c>
      <c r="H813" s="14">
        <f t="shared" si="2"/>
        <v>10.54760496</v>
      </c>
      <c r="I813" s="14">
        <f>IFERROR(__xludf.DUMMYFUNCTION("FILTER(WholeNMJData!D:D,WholeNMJData!$B:$B=$B813)"),60.17778)</f>
        <v>60.17778</v>
      </c>
    </row>
    <row r="814">
      <c r="A814" s="3"/>
      <c r="B814" s="3" t="str">
        <f t="shared" si="1"/>
        <v>con_06m_m67_a3_002</v>
      </c>
      <c r="C814" s="9" t="s">
        <v>858</v>
      </c>
      <c r="D814" s="12">
        <v>10.0</v>
      </c>
      <c r="E814" s="12">
        <v>3259.443</v>
      </c>
      <c r="F814" s="12">
        <v>0.4951</v>
      </c>
      <c r="G814" s="14">
        <f>IFERROR(__xludf.DUMMYFUNCTION("FILTER(WholeNMJData!E:E,WholeNMJData!$B:$B=$B814)"),355.5081)</f>
        <v>355.5081</v>
      </c>
      <c r="H814" s="14">
        <f t="shared" si="2"/>
        <v>9.168407133</v>
      </c>
      <c r="I814" s="14">
        <f>IFERROR(__xludf.DUMMYFUNCTION("FILTER(WholeNMJData!D:D,WholeNMJData!$B:$B=$B814)"),60.17778)</f>
        <v>60.17778</v>
      </c>
    </row>
    <row r="815">
      <c r="A815" s="3"/>
      <c r="B815" s="3" t="str">
        <f t="shared" si="1"/>
        <v>con_06m_m67_a3_002</v>
      </c>
      <c r="C815" s="9" t="s">
        <v>859</v>
      </c>
      <c r="D815" s="12">
        <v>6.0</v>
      </c>
      <c r="E815" s="12">
        <v>3450.638</v>
      </c>
      <c r="F815" s="12">
        <v>0.573587</v>
      </c>
      <c r="G815" s="14">
        <f>IFERROR(__xludf.DUMMYFUNCTION("FILTER(WholeNMJData!E:E,WholeNMJData!$B:$B=$B815)"),355.5081)</f>
        <v>355.5081</v>
      </c>
      <c r="H815" s="14">
        <f t="shared" si="2"/>
        <v>9.706214851</v>
      </c>
      <c r="I815" s="14">
        <f>IFERROR(__xludf.DUMMYFUNCTION("FILTER(WholeNMJData!D:D,WholeNMJData!$B:$B=$B815)"),60.17778)</f>
        <v>60.17778</v>
      </c>
    </row>
    <row r="816">
      <c r="A816" s="3"/>
      <c r="B816" s="3" t="str">
        <f t="shared" si="1"/>
        <v>con_06m_m67_a3_002</v>
      </c>
      <c r="C816" s="9" t="s">
        <v>860</v>
      </c>
      <c r="D816" s="12">
        <v>20.0</v>
      </c>
      <c r="E816" s="12">
        <v>3045.512</v>
      </c>
      <c r="F816" s="12">
        <v>0.691025</v>
      </c>
      <c r="G816" s="14">
        <f>IFERROR(__xludf.DUMMYFUNCTION("FILTER(WholeNMJData!E:E,WholeNMJData!$B:$B=$B816)"),355.5081)</f>
        <v>355.5081</v>
      </c>
      <c r="H816" s="14">
        <f t="shared" si="2"/>
        <v>8.56664588</v>
      </c>
      <c r="I816" s="14">
        <f>IFERROR(__xludf.DUMMYFUNCTION("FILTER(WholeNMJData!D:D,WholeNMJData!$B:$B=$B816)"),60.17778)</f>
        <v>60.17778</v>
      </c>
    </row>
    <row r="817">
      <c r="A817" s="3"/>
      <c r="B817" s="3" t="str">
        <f t="shared" si="1"/>
        <v>con_06m_m67_a3_002</v>
      </c>
      <c r="C817" s="9" t="s">
        <v>861</v>
      </c>
      <c r="D817" s="12">
        <v>16.0</v>
      </c>
      <c r="E817" s="12">
        <v>3118.156</v>
      </c>
      <c r="F817" s="12">
        <v>0.863597</v>
      </c>
      <c r="G817" s="14">
        <f>IFERROR(__xludf.DUMMYFUNCTION("FILTER(WholeNMJData!E:E,WholeNMJData!$B:$B=$B817)"),355.5081)</f>
        <v>355.5081</v>
      </c>
      <c r="H817" s="14">
        <f t="shared" si="2"/>
        <v>8.770984402</v>
      </c>
      <c r="I817" s="14">
        <f>IFERROR(__xludf.DUMMYFUNCTION("FILTER(WholeNMJData!D:D,WholeNMJData!$B:$B=$B817)"),60.17778)</f>
        <v>60.17778</v>
      </c>
    </row>
    <row r="818">
      <c r="A818" s="3"/>
      <c r="B818" s="3" t="str">
        <f t="shared" si="1"/>
        <v>con_06m_m67_a3_002</v>
      </c>
      <c r="C818" s="9" t="s">
        <v>862</v>
      </c>
      <c r="D818" s="12">
        <v>8.0</v>
      </c>
      <c r="E818" s="12">
        <v>2983.463</v>
      </c>
      <c r="F818" s="12">
        <v>0.381613</v>
      </c>
      <c r="G818" s="14">
        <f>IFERROR(__xludf.DUMMYFUNCTION("FILTER(WholeNMJData!E:E,WholeNMJData!$B:$B=$B818)"),355.5081)</f>
        <v>355.5081</v>
      </c>
      <c r="H818" s="14">
        <f t="shared" si="2"/>
        <v>8.392109772</v>
      </c>
      <c r="I818" s="14">
        <f>IFERROR(__xludf.DUMMYFUNCTION("FILTER(WholeNMJData!D:D,WholeNMJData!$B:$B=$B818)"),60.17778)</f>
        <v>60.17778</v>
      </c>
    </row>
    <row r="819">
      <c r="A819" s="3"/>
      <c r="B819" s="3" t="str">
        <f t="shared" si="1"/>
        <v>con_06m_m67_a3_002</v>
      </c>
      <c r="C819" s="9" t="s">
        <v>863</v>
      </c>
      <c r="D819" s="12">
        <v>65.0</v>
      </c>
      <c r="E819" s="12">
        <v>4666.51</v>
      </c>
      <c r="F819" s="12">
        <v>1.099892</v>
      </c>
      <c r="G819" s="14">
        <f>IFERROR(__xludf.DUMMYFUNCTION("FILTER(WholeNMJData!E:E,WholeNMJData!$B:$B=$B819)"),355.5081)</f>
        <v>355.5081</v>
      </c>
      <c r="H819" s="14">
        <f t="shared" si="2"/>
        <v>13.12631133</v>
      </c>
      <c r="I819" s="14">
        <f>IFERROR(__xludf.DUMMYFUNCTION("FILTER(WholeNMJData!D:D,WholeNMJData!$B:$B=$B819)"),60.17778)</f>
        <v>60.17778</v>
      </c>
    </row>
    <row r="820">
      <c r="A820" s="3"/>
      <c r="B820" s="3" t="str">
        <f t="shared" si="1"/>
        <v>con_06m_m67_a3_002</v>
      </c>
      <c r="C820" s="9" t="s">
        <v>864</v>
      </c>
      <c r="D820" s="12">
        <v>3.0</v>
      </c>
      <c r="E820" s="12">
        <v>3073.061</v>
      </c>
      <c r="F820" s="12">
        <v>0.271337</v>
      </c>
      <c r="G820" s="14">
        <f>IFERROR(__xludf.DUMMYFUNCTION("FILTER(WholeNMJData!E:E,WholeNMJData!$B:$B=$B820)"),355.5081)</f>
        <v>355.5081</v>
      </c>
      <c r="H820" s="14">
        <f t="shared" si="2"/>
        <v>8.644137785</v>
      </c>
      <c r="I820" s="14">
        <f>IFERROR(__xludf.DUMMYFUNCTION("FILTER(WholeNMJData!D:D,WholeNMJData!$B:$B=$B820)"),60.17778)</f>
        <v>60.17778</v>
      </c>
    </row>
    <row r="821">
      <c r="A821" s="3"/>
      <c r="B821" s="3" t="str">
        <f t="shared" si="1"/>
        <v>con_06m_m67_a3_002</v>
      </c>
      <c r="C821" s="9" t="s">
        <v>865</v>
      </c>
      <c r="D821" s="12">
        <v>13.0</v>
      </c>
      <c r="E821" s="12">
        <v>3365.395</v>
      </c>
      <c r="F821" s="12">
        <v>0.596212</v>
      </c>
      <c r="G821" s="14">
        <f>IFERROR(__xludf.DUMMYFUNCTION("FILTER(WholeNMJData!E:E,WholeNMJData!$B:$B=$B821)"),355.5081)</f>
        <v>355.5081</v>
      </c>
      <c r="H821" s="14">
        <f t="shared" si="2"/>
        <v>9.466436911</v>
      </c>
      <c r="I821" s="14">
        <f>IFERROR(__xludf.DUMMYFUNCTION("FILTER(WholeNMJData!D:D,WholeNMJData!$B:$B=$B821)"),60.17778)</f>
        <v>60.17778</v>
      </c>
    </row>
    <row r="822">
      <c r="A822" s="3"/>
      <c r="B822" s="3" t="str">
        <f t="shared" si="1"/>
        <v>con_06m_m67_a3_002</v>
      </c>
      <c r="C822" s="9" t="s">
        <v>866</v>
      </c>
      <c r="D822" s="12">
        <v>3.0</v>
      </c>
      <c r="E822" s="12">
        <v>2659.991</v>
      </c>
      <c r="F822" s="12">
        <v>0.092658</v>
      </c>
      <c r="G822" s="14">
        <f>IFERROR(__xludf.DUMMYFUNCTION("FILTER(WholeNMJData!E:E,WholeNMJData!$B:$B=$B822)"),355.5081)</f>
        <v>355.5081</v>
      </c>
      <c r="H822" s="14">
        <f t="shared" si="2"/>
        <v>7.48222333</v>
      </c>
      <c r="I822" s="14">
        <f>IFERROR(__xludf.DUMMYFUNCTION("FILTER(WholeNMJData!D:D,WholeNMJData!$B:$B=$B822)"),60.17778)</f>
        <v>60.17778</v>
      </c>
    </row>
    <row r="823">
      <c r="A823" s="3"/>
      <c r="B823" s="3" t="str">
        <f t="shared" si="1"/>
        <v>con_06m_m67_a3_002</v>
      </c>
      <c r="C823" s="9" t="s">
        <v>867</v>
      </c>
      <c r="D823" s="12">
        <v>3.0</v>
      </c>
      <c r="E823" s="12">
        <v>3670.735</v>
      </c>
      <c r="F823" s="12">
        <v>0.308069</v>
      </c>
      <c r="G823" s="14">
        <f>IFERROR(__xludf.DUMMYFUNCTION("FILTER(WholeNMJData!E:E,WholeNMJData!$B:$B=$B823)"),355.5081)</f>
        <v>355.5081</v>
      </c>
      <c r="H823" s="14">
        <f t="shared" si="2"/>
        <v>10.3253203</v>
      </c>
      <c r="I823" s="14">
        <f>IFERROR(__xludf.DUMMYFUNCTION("FILTER(WholeNMJData!D:D,WholeNMJData!$B:$B=$B823)"),60.17778)</f>
        <v>60.17778</v>
      </c>
    </row>
    <row r="824">
      <c r="A824" s="3"/>
      <c r="B824" s="3" t="str">
        <f t="shared" si="1"/>
        <v>con_06m_m67_a3_002</v>
      </c>
      <c r="C824" s="9" t="s">
        <v>868</v>
      </c>
      <c r="D824" s="12">
        <v>13.0</v>
      </c>
      <c r="E824" s="12">
        <v>4430.844</v>
      </c>
      <c r="F824" s="12">
        <v>0.549051</v>
      </c>
      <c r="G824" s="14">
        <f>IFERROR(__xludf.DUMMYFUNCTION("FILTER(WholeNMJData!E:E,WholeNMJData!$B:$B=$B824)"),355.5081)</f>
        <v>355.5081</v>
      </c>
      <c r="H824" s="14">
        <f t="shared" si="2"/>
        <v>12.46341223</v>
      </c>
      <c r="I824" s="14">
        <f>IFERROR(__xludf.DUMMYFUNCTION("FILTER(WholeNMJData!D:D,WholeNMJData!$B:$B=$B824)"),60.17778)</f>
        <v>60.17778</v>
      </c>
    </row>
    <row r="825">
      <c r="A825" s="3"/>
      <c r="B825" s="3" t="str">
        <f t="shared" si="1"/>
        <v>con_06m_m67_a3_002</v>
      </c>
      <c r="C825" s="9" t="s">
        <v>869</v>
      </c>
      <c r="D825" s="12">
        <v>14.0</v>
      </c>
      <c r="E825" s="12">
        <v>3445.112</v>
      </c>
      <c r="F825" s="12">
        <v>0.665533</v>
      </c>
      <c r="G825" s="14">
        <f>IFERROR(__xludf.DUMMYFUNCTION("FILTER(WholeNMJData!E:E,WholeNMJData!$B:$B=$B825)"),355.5081)</f>
        <v>355.5081</v>
      </c>
      <c r="H825" s="14">
        <f t="shared" si="2"/>
        <v>9.690670902</v>
      </c>
      <c r="I825" s="14">
        <f>IFERROR(__xludf.DUMMYFUNCTION("FILTER(WholeNMJData!D:D,WholeNMJData!$B:$B=$B825)"),60.17778)</f>
        <v>60.17778</v>
      </c>
    </row>
    <row r="826">
      <c r="A826" s="3"/>
      <c r="B826" s="3" t="str">
        <f t="shared" si="1"/>
        <v>con_06m_m67_a3_002</v>
      </c>
      <c r="C826" s="9" t="s">
        <v>870</v>
      </c>
      <c r="D826" s="12">
        <v>9.0</v>
      </c>
      <c r="E826" s="12">
        <v>3604.096</v>
      </c>
      <c r="F826" s="12">
        <v>0.534101</v>
      </c>
      <c r="G826" s="14">
        <f>IFERROR(__xludf.DUMMYFUNCTION("FILTER(WholeNMJData!E:E,WholeNMJData!$B:$B=$B826)"),355.5081)</f>
        <v>355.5081</v>
      </c>
      <c r="H826" s="14">
        <f t="shared" si="2"/>
        <v>10.13787309</v>
      </c>
      <c r="I826" s="14">
        <f>IFERROR(__xludf.DUMMYFUNCTION("FILTER(WholeNMJData!D:D,WholeNMJData!$B:$B=$B826)"),60.17778)</f>
        <v>60.17778</v>
      </c>
    </row>
    <row r="827">
      <c r="A827" s="3"/>
      <c r="B827" s="3" t="str">
        <f t="shared" si="1"/>
        <v>con_06m_m67_a3_002</v>
      </c>
      <c r="C827" s="9" t="s">
        <v>871</v>
      </c>
      <c r="D827" s="12">
        <v>24.0</v>
      </c>
      <c r="E827" s="12">
        <v>4843.96</v>
      </c>
      <c r="F827" s="12">
        <v>0.810424</v>
      </c>
      <c r="G827" s="14">
        <f>IFERROR(__xludf.DUMMYFUNCTION("FILTER(WholeNMJData!E:E,WholeNMJData!$B:$B=$B827)"),355.5081)</f>
        <v>355.5081</v>
      </c>
      <c r="H827" s="14">
        <f t="shared" si="2"/>
        <v>13.62545607</v>
      </c>
      <c r="I827" s="14">
        <f>IFERROR(__xludf.DUMMYFUNCTION("FILTER(WholeNMJData!D:D,WholeNMJData!$B:$B=$B827)"),60.17778)</f>
        <v>60.17778</v>
      </c>
    </row>
    <row r="828">
      <c r="A828" s="3"/>
      <c r="B828" s="3" t="str">
        <f t="shared" si="1"/>
        <v>con_06m_m67_a3_002</v>
      </c>
      <c r="C828" s="9" t="s">
        <v>872</v>
      </c>
      <c r="D828" s="12">
        <v>3.0</v>
      </c>
      <c r="E828" s="12">
        <v>3682.545</v>
      </c>
      <c r="F828" s="12">
        <v>0.219796</v>
      </c>
      <c r="G828" s="14">
        <f>IFERROR(__xludf.DUMMYFUNCTION("FILTER(WholeNMJData!E:E,WholeNMJData!$B:$B=$B828)"),355.5081)</f>
        <v>355.5081</v>
      </c>
      <c r="H828" s="14">
        <f t="shared" si="2"/>
        <v>10.35854035</v>
      </c>
      <c r="I828" s="14">
        <f>IFERROR(__xludf.DUMMYFUNCTION("FILTER(WholeNMJData!D:D,WholeNMJData!$B:$B=$B828)"),60.17778)</f>
        <v>60.17778</v>
      </c>
    </row>
    <row r="829">
      <c r="A829" s="3"/>
      <c r="B829" s="3" t="str">
        <f t="shared" si="1"/>
        <v>con_06m_m67_a3_002</v>
      </c>
      <c r="C829" s="9" t="s">
        <v>873</v>
      </c>
      <c r="D829" s="12">
        <v>9.0</v>
      </c>
      <c r="E829" s="12">
        <v>3643.839</v>
      </c>
      <c r="F829" s="12">
        <v>0.644507</v>
      </c>
      <c r="G829" s="14">
        <f>IFERROR(__xludf.DUMMYFUNCTION("FILTER(WholeNMJData!E:E,WholeNMJData!$B:$B=$B829)"),355.5081)</f>
        <v>355.5081</v>
      </c>
      <c r="H829" s="14">
        <f t="shared" si="2"/>
        <v>10.2496652</v>
      </c>
      <c r="I829" s="14">
        <f>IFERROR(__xludf.DUMMYFUNCTION("FILTER(WholeNMJData!D:D,WholeNMJData!$B:$B=$B829)"),60.17778)</f>
        <v>60.17778</v>
      </c>
    </row>
    <row r="830">
      <c r="A830" s="3"/>
      <c r="B830" s="3" t="str">
        <f t="shared" si="1"/>
        <v>con_06m_m67_a3_002</v>
      </c>
      <c r="C830" s="9" t="s">
        <v>874</v>
      </c>
      <c r="D830" s="12">
        <v>12.0</v>
      </c>
      <c r="E830" s="12">
        <v>3995.81</v>
      </c>
      <c r="F830" s="12">
        <v>0.722735</v>
      </c>
      <c r="G830" s="14">
        <f>IFERROR(__xludf.DUMMYFUNCTION("FILTER(WholeNMJData!E:E,WholeNMJData!$B:$B=$B830)"),355.5081)</f>
        <v>355.5081</v>
      </c>
      <c r="H830" s="14">
        <f t="shared" si="2"/>
        <v>11.23971578</v>
      </c>
      <c r="I830" s="14">
        <f>IFERROR(__xludf.DUMMYFUNCTION("FILTER(WholeNMJData!D:D,WholeNMJData!$B:$B=$B830)"),60.17778)</f>
        <v>60.17778</v>
      </c>
    </row>
    <row r="831">
      <c r="A831" s="3"/>
      <c r="B831" s="3" t="str">
        <f t="shared" si="1"/>
        <v>con_06m_m67_a3_002</v>
      </c>
      <c r="C831" s="9" t="s">
        <v>875</v>
      </c>
      <c r="D831" s="12">
        <v>3.0</v>
      </c>
      <c r="E831" s="12">
        <v>2761.299</v>
      </c>
      <c r="F831" s="12">
        <v>0.22956</v>
      </c>
      <c r="G831" s="14">
        <f>IFERROR(__xludf.DUMMYFUNCTION("FILTER(WholeNMJData!E:E,WholeNMJData!$B:$B=$B831)"),355.5081)</f>
        <v>355.5081</v>
      </c>
      <c r="H831" s="14">
        <f t="shared" si="2"/>
        <v>7.767190115</v>
      </c>
      <c r="I831" s="14">
        <f>IFERROR(__xludf.DUMMYFUNCTION("FILTER(WholeNMJData!D:D,WholeNMJData!$B:$B=$B831)"),60.17778)</f>
        <v>60.17778</v>
      </c>
    </row>
    <row r="832">
      <c r="A832" s="3"/>
      <c r="B832" s="3" t="str">
        <f t="shared" si="1"/>
        <v>con_06m_m67_a3_002</v>
      </c>
      <c r="C832" s="9" t="s">
        <v>876</v>
      </c>
      <c r="D832" s="12">
        <v>18.0</v>
      </c>
      <c r="E832" s="12">
        <v>3953.111</v>
      </c>
      <c r="F832" s="12">
        <v>0.716661</v>
      </c>
      <c r="G832" s="14">
        <f>IFERROR(__xludf.DUMMYFUNCTION("FILTER(WholeNMJData!E:E,WholeNMJData!$B:$B=$B832)"),355.5081)</f>
        <v>355.5081</v>
      </c>
      <c r="H832" s="14">
        <f t="shared" si="2"/>
        <v>11.11960881</v>
      </c>
      <c r="I832" s="14">
        <f>IFERROR(__xludf.DUMMYFUNCTION("FILTER(WholeNMJData!D:D,WholeNMJData!$B:$B=$B832)"),60.17778)</f>
        <v>60.17778</v>
      </c>
    </row>
    <row r="833">
      <c r="A833" s="3"/>
      <c r="B833" s="3" t="str">
        <f t="shared" si="1"/>
        <v>con_06m_m67_a3_002</v>
      </c>
      <c r="C833" s="9" t="s">
        <v>877</v>
      </c>
      <c r="D833" s="12">
        <v>43.0</v>
      </c>
      <c r="E833" s="12">
        <v>5325.034</v>
      </c>
      <c r="F833" s="12">
        <v>1.172162</v>
      </c>
      <c r="G833" s="14">
        <f>IFERROR(__xludf.DUMMYFUNCTION("FILTER(WholeNMJData!E:E,WholeNMJData!$B:$B=$B833)"),355.5081)</f>
        <v>355.5081</v>
      </c>
      <c r="H833" s="14">
        <f t="shared" si="2"/>
        <v>14.97865731</v>
      </c>
      <c r="I833" s="14">
        <f>IFERROR(__xludf.DUMMYFUNCTION("FILTER(WholeNMJData!D:D,WholeNMJData!$B:$B=$B833)"),60.17778)</f>
        <v>60.17778</v>
      </c>
    </row>
    <row r="834">
      <c r="A834" s="3"/>
      <c r="B834" s="3" t="str">
        <f t="shared" si="1"/>
        <v>con_06m_m67_a3_002</v>
      </c>
      <c r="C834" s="9" t="s">
        <v>878</v>
      </c>
      <c r="D834" s="12">
        <v>34.0</v>
      </c>
      <c r="E834" s="12">
        <v>3980.708</v>
      </c>
      <c r="F834" s="12">
        <v>0.738564</v>
      </c>
      <c r="G834" s="14">
        <f>IFERROR(__xludf.DUMMYFUNCTION("FILTER(WholeNMJData!E:E,WholeNMJData!$B:$B=$B834)"),355.5081)</f>
        <v>355.5081</v>
      </c>
      <c r="H834" s="14">
        <f t="shared" si="2"/>
        <v>11.19723573</v>
      </c>
      <c r="I834" s="14">
        <f>IFERROR(__xludf.DUMMYFUNCTION("FILTER(WholeNMJData!D:D,WholeNMJData!$B:$B=$B834)"),60.17778)</f>
        <v>60.17778</v>
      </c>
    </row>
    <row r="835">
      <c r="A835" s="3"/>
      <c r="B835" s="3" t="str">
        <f t="shared" si="1"/>
        <v>con_06m_m67_a3_002</v>
      </c>
      <c r="C835" s="9" t="s">
        <v>879</v>
      </c>
      <c r="D835" s="12">
        <v>11.0</v>
      </c>
      <c r="E835" s="12">
        <v>3703.332</v>
      </c>
      <c r="F835" s="12">
        <v>0.690204</v>
      </c>
      <c r="G835" s="14">
        <f>IFERROR(__xludf.DUMMYFUNCTION("FILTER(WholeNMJData!E:E,WholeNMJData!$B:$B=$B835)"),355.5081)</f>
        <v>355.5081</v>
      </c>
      <c r="H835" s="14">
        <f t="shared" si="2"/>
        <v>10.4170116</v>
      </c>
      <c r="I835" s="14">
        <f>IFERROR(__xludf.DUMMYFUNCTION("FILTER(WholeNMJData!D:D,WholeNMJData!$B:$B=$B835)"),60.17778)</f>
        <v>60.17778</v>
      </c>
    </row>
    <row r="836">
      <c r="A836" s="3"/>
      <c r="B836" s="3" t="str">
        <f t="shared" si="1"/>
        <v>con_06m_m67_a3_002</v>
      </c>
      <c r="C836" s="9" t="s">
        <v>880</v>
      </c>
      <c r="D836" s="12">
        <v>4.0</v>
      </c>
      <c r="E836" s="12">
        <v>3583.727</v>
      </c>
      <c r="F836" s="12">
        <v>0.489894</v>
      </c>
      <c r="G836" s="14">
        <f>IFERROR(__xludf.DUMMYFUNCTION("FILTER(WholeNMJData!E:E,WholeNMJData!$B:$B=$B836)"),355.5081)</f>
        <v>355.5081</v>
      </c>
      <c r="H836" s="14">
        <f t="shared" si="2"/>
        <v>10.08057763</v>
      </c>
      <c r="I836" s="14">
        <f>IFERROR(__xludf.DUMMYFUNCTION("FILTER(WholeNMJData!D:D,WholeNMJData!$B:$B=$B836)"),60.17778)</f>
        <v>60.17778</v>
      </c>
    </row>
    <row r="837">
      <c r="A837" s="3"/>
      <c r="B837" s="3" t="str">
        <f t="shared" si="1"/>
        <v>con_06m_m67_a3_002</v>
      </c>
      <c r="C837" s="9" t="s">
        <v>881</v>
      </c>
      <c r="D837" s="12">
        <v>4.0</v>
      </c>
      <c r="E837" s="12">
        <v>2909.017</v>
      </c>
      <c r="F837" s="12">
        <v>0.330785</v>
      </c>
      <c r="G837" s="14">
        <f>IFERROR(__xludf.DUMMYFUNCTION("FILTER(WholeNMJData!E:E,WholeNMJData!$B:$B=$B837)"),355.5081)</f>
        <v>355.5081</v>
      </c>
      <c r="H837" s="14">
        <f t="shared" si="2"/>
        <v>8.182702448</v>
      </c>
      <c r="I837" s="14">
        <f>IFERROR(__xludf.DUMMYFUNCTION("FILTER(WholeNMJData!D:D,WholeNMJData!$B:$B=$B837)"),60.17778)</f>
        <v>60.17778</v>
      </c>
    </row>
    <row r="838">
      <c r="A838" s="3"/>
      <c r="B838" s="3" t="str">
        <f t="shared" si="1"/>
        <v>con_06m_m67_a3_002</v>
      </c>
      <c r="C838" s="9" t="s">
        <v>882</v>
      </c>
      <c r="D838" s="12">
        <v>14.0</v>
      </c>
      <c r="E838" s="12">
        <v>3610.456</v>
      </c>
      <c r="F838" s="12">
        <v>1.118255</v>
      </c>
      <c r="G838" s="14">
        <f>IFERROR(__xludf.DUMMYFUNCTION("FILTER(WholeNMJData!E:E,WholeNMJData!$B:$B=$B838)"),355.5081)</f>
        <v>355.5081</v>
      </c>
      <c r="H838" s="14">
        <f t="shared" si="2"/>
        <v>10.15576298</v>
      </c>
      <c r="I838" s="14">
        <f>IFERROR(__xludf.DUMMYFUNCTION("FILTER(WholeNMJData!D:D,WholeNMJData!$B:$B=$B838)"),60.17778)</f>
        <v>60.17778</v>
      </c>
    </row>
    <row r="839">
      <c r="A839" s="3"/>
      <c r="B839" s="3" t="str">
        <f t="shared" si="1"/>
        <v>con_06m_m67_a3_002</v>
      </c>
      <c r="C839" s="9" t="s">
        <v>883</v>
      </c>
      <c r="D839" s="12">
        <v>3.0</v>
      </c>
      <c r="E839" s="12">
        <v>2971.069</v>
      </c>
      <c r="F839" s="12">
        <v>0.043468</v>
      </c>
      <c r="G839" s="14">
        <f>IFERROR(__xludf.DUMMYFUNCTION("FILTER(WholeNMJData!E:E,WholeNMJData!$B:$B=$B839)"),355.5081)</f>
        <v>355.5081</v>
      </c>
      <c r="H839" s="14">
        <f t="shared" si="2"/>
        <v>8.357246994</v>
      </c>
      <c r="I839" s="14">
        <f>IFERROR(__xludf.DUMMYFUNCTION("FILTER(WholeNMJData!D:D,WholeNMJData!$B:$B=$B839)"),60.17778)</f>
        <v>60.17778</v>
      </c>
    </row>
    <row r="840">
      <c r="A840" s="3"/>
      <c r="B840" s="3" t="str">
        <f t="shared" si="1"/>
        <v>con_06m_m67_a3_002</v>
      </c>
      <c r="C840" s="9" t="s">
        <v>884</v>
      </c>
      <c r="D840" s="12">
        <v>56.0</v>
      </c>
      <c r="E840" s="12">
        <v>10176.65</v>
      </c>
      <c r="F840" s="12">
        <v>0.992219</v>
      </c>
      <c r="G840" s="14">
        <f>IFERROR(__xludf.DUMMYFUNCTION("FILTER(WholeNMJData!E:E,WholeNMJData!$B:$B=$B840)"),355.5081)</f>
        <v>355.5081</v>
      </c>
      <c r="H840" s="14">
        <f t="shared" si="2"/>
        <v>28.62564875</v>
      </c>
      <c r="I840" s="14">
        <f>IFERROR(__xludf.DUMMYFUNCTION("FILTER(WholeNMJData!D:D,WholeNMJData!$B:$B=$B840)"),60.17778)</f>
        <v>60.17778</v>
      </c>
    </row>
    <row r="841">
      <c r="A841" s="3"/>
      <c r="B841" s="3" t="str">
        <f t="shared" si="1"/>
        <v>con_06m_m67_a3_002</v>
      </c>
      <c r="C841" s="9" t="s">
        <v>885</v>
      </c>
      <c r="D841" s="12">
        <v>32.0</v>
      </c>
      <c r="E841" s="12">
        <v>6448.845</v>
      </c>
      <c r="F841" s="12">
        <v>0.97652</v>
      </c>
      <c r="G841" s="14">
        <f>IFERROR(__xludf.DUMMYFUNCTION("FILTER(WholeNMJData!E:E,WholeNMJData!$B:$B=$B841)"),355.5081)</f>
        <v>355.5081</v>
      </c>
      <c r="H841" s="14">
        <f t="shared" si="2"/>
        <v>18.13979766</v>
      </c>
      <c r="I841" s="14">
        <f>IFERROR(__xludf.DUMMYFUNCTION("FILTER(WholeNMJData!D:D,WholeNMJData!$B:$B=$B841)"),60.17778)</f>
        <v>60.17778</v>
      </c>
    </row>
    <row r="842">
      <c r="A842" s="3"/>
      <c r="B842" s="3" t="str">
        <f t="shared" si="1"/>
        <v>con_06m_m67_a3_002</v>
      </c>
      <c r="C842" s="9" t="s">
        <v>886</v>
      </c>
      <c r="D842" s="12">
        <v>44.0</v>
      </c>
      <c r="E842" s="12">
        <v>5637.622</v>
      </c>
      <c r="F842" s="12">
        <v>0.958357</v>
      </c>
      <c r="G842" s="14">
        <f>IFERROR(__xludf.DUMMYFUNCTION("FILTER(WholeNMJData!E:E,WholeNMJData!$B:$B=$B842)"),355.5081)</f>
        <v>355.5081</v>
      </c>
      <c r="H842" s="14">
        <f t="shared" si="2"/>
        <v>15.85792841</v>
      </c>
      <c r="I842" s="14">
        <f>IFERROR(__xludf.DUMMYFUNCTION("FILTER(WholeNMJData!D:D,WholeNMJData!$B:$B=$B842)"),60.17778)</f>
        <v>60.17778</v>
      </c>
    </row>
    <row r="843">
      <c r="A843" s="3"/>
      <c r="B843" s="3" t="str">
        <f t="shared" si="1"/>
        <v>con_07m_m67_a3_001</v>
      </c>
      <c r="C843" s="9" t="s">
        <v>887</v>
      </c>
      <c r="D843" s="12">
        <v>65.0</v>
      </c>
      <c r="E843" s="12">
        <v>5748.511</v>
      </c>
      <c r="F843" s="12">
        <v>0.60056</v>
      </c>
      <c r="G843" s="14">
        <f>IFERROR(__xludf.DUMMYFUNCTION("FILTER(WholeNMJData!E:E,WholeNMJData!$B:$B=$B843)"),484.059)</f>
        <v>484.059</v>
      </c>
      <c r="H843" s="14">
        <f t="shared" si="2"/>
        <v>11.87564119</v>
      </c>
      <c r="I843" s="14">
        <f>IFERROR(__xludf.DUMMYFUNCTION("FILTER(WholeNMJData!D:D,WholeNMJData!$B:$B=$B843)"),42.82667)</f>
        <v>42.82667</v>
      </c>
    </row>
    <row r="844">
      <c r="A844" s="3"/>
      <c r="B844" s="3" t="str">
        <f t="shared" si="1"/>
        <v>con_07m_m67_a3_001</v>
      </c>
      <c r="C844" s="9" t="s">
        <v>888</v>
      </c>
      <c r="D844" s="12">
        <v>21.0</v>
      </c>
      <c r="E844" s="12">
        <v>7078.139</v>
      </c>
      <c r="F844" s="12">
        <v>0.747367</v>
      </c>
      <c r="G844" s="14">
        <f>IFERROR(__xludf.DUMMYFUNCTION("FILTER(WholeNMJData!E:E,WholeNMJData!$B:$B=$B844)"),484.059)</f>
        <v>484.059</v>
      </c>
      <c r="H844" s="14">
        <f t="shared" si="2"/>
        <v>14.62247164</v>
      </c>
      <c r="I844" s="14">
        <f>IFERROR(__xludf.DUMMYFUNCTION("FILTER(WholeNMJData!D:D,WholeNMJData!$B:$B=$B844)"),42.82667)</f>
        <v>42.82667</v>
      </c>
    </row>
    <row r="845">
      <c r="A845" s="3"/>
      <c r="B845" s="3" t="str">
        <f t="shared" si="1"/>
        <v>con_07m_m67_a3_001</v>
      </c>
      <c r="C845" s="9" t="s">
        <v>889</v>
      </c>
      <c r="D845" s="12">
        <v>3.0</v>
      </c>
      <c r="E845" s="12">
        <v>3681.553</v>
      </c>
      <c r="F845" s="12">
        <v>0.345563</v>
      </c>
      <c r="G845" s="14">
        <f>IFERROR(__xludf.DUMMYFUNCTION("FILTER(WholeNMJData!E:E,WholeNMJData!$B:$B=$B845)"),484.059)</f>
        <v>484.059</v>
      </c>
      <c r="H845" s="14">
        <f t="shared" si="2"/>
        <v>7.605587335</v>
      </c>
      <c r="I845" s="14">
        <f>IFERROR(__xludf.DUMMYFUNCTION("FILTER(WholeNMJData!D:D,WholeNMJData!$B:$B=$B845)"),42.82667)</f>
        <v>42.82667</v>
      </c>
    </row>
    <row r="846">
      <c r="A846" s="3"/>
      <c r="B846" s="3" t="str">
        <f t="shared" si="1"/>
        <v>con_07m_m67_a3_001</v>
      </c>
      <c r="C846" s="9" t="s">
        <v>890</v>
      </c>
      <c r="D846" s="12">
        <v>4.0</v>
      </c>
      <c r="E846" s="12">
        <v>3525.808</v>
      </c>
      <c r="F846" s="12">
        <v>0.25942</v>
      </c>
      <c r="G846" s="14">
        <f>IFERROR(__xludf.DUMMYFUNCTION("FILTER(WholeNMJData!E:E,WholeNMJData!$B:$B=$B846)"),484.059)</f>
        <v>484.059</v>
      </c>
      <c r="H846" s="14">
        <f t="shared" si="2"/>
        <v>7.283839367</v>
      </c>
      <c r="I846" s="14">
        <f>IFERROR(__xludf.DUMMYFUNCTION("FILTER(WholeNMJData!D:D,WholeNMJData!$B:$B=$B846)"),42.82667)</f>
        <v>42.82667</v>
      </c>
    </row>
    <row r="847">
      <c r="A847" s="3"/>
      <c r="B847" s="3" t="str">
        <f t="shared" si="1"/>
        <v>con_07m_m67_a3_001</v>
      </c>
      <c r="C847" s="9" t="s">
        <v>891</v>
      </c>
      <c r="D847" s="12">
        <v>16.0</v>
      </c>
      <c r="E847" s="12">
        <v>5796.748</v>
      </c>
      <c r="F847" s="12">
        <v>0.851013</v>
      </c>
      <c r="G847" s="14">
        <f>IFERROR(__xludf.DUMMYFUNCTION("FILTER(WholeNMJData!E:E,WholeNMJData!$B:$B=$B847)"),484.059)</f>
        <v>484.059</v>
      </c>
      <c r="H847" s="14">
        <f t="shared" si="2"/>
        <v>11.97529227</v>
      </c>
      <c r="I847" s="14">
        <f>IFERROR(__xludf.DUMMYFUNCTION("FILTER(WholeNMJData!D:D,WholeNMJData!$B:$B=$B847)"),42.82667)</f>
        <v>42.82667</v>
      </c>
    </row>
    <row r="848">
      <c r="A848" s="3"/>
      <c r="B848" s="3" t="str">
        <f t="shared" si="1"/>
        <v>con_07m_m67_a3_001</v>
      </c>
      <c r="C848" s="9" t="s">
        <v>892</v>
      </c>
      <c r="D848" s="12">
        <v>10.0</v>
      </c>
      <c r="E848" s="12">
        <v>3900.09</v>
      </c>
      <c r="F848" s="12">
        <v>0.347757</v>
      </c>
      <c r="G848" s="14">
        <f>IFERROR(__xludf.DUMMYFUNCTION("FILTER(WholeNMJData!E:E,WholeNMJData!$B:$B=$B848)"),484.059)</f>
        <v>484.059</v>
      </c>
      <c r="H848" s="14">
        <f t="shared" si="2"/>
        <v>8.057055028</v>
      </c>
      <c r="I848" s="14">
        <f>IFERROR(__xludf.DUMMYFUNCTION("FILTER(WholeNMJData!D:D,WholeNMJData!$B:$B=$B848)"),42.82667)</f>
        <v>42.82667</v>
      </c>
    </row>
    <row r="849">
      <c r="A849" s="3"/>
      <c r="B849" s="3" t="str">
        <f t="shared" si="1"/>
        <v>con_07m_m67_a3_001</v>
      </c>
      <c r="C849" s="9" t="s">
        <v>893</v>
      </c>
      <c r="D849" s="12">
        <v>36.0</v>
      </c>
      <c r="E849" s="12">
        <v>5046.742</v>
      </c>
      <c r="F849" s="12">
        <v>0.755298</v>
      </c>
      <c r="G849" s="14">
        <f>IFERROR(__xludf.DUMMYFUNCTION("FILTER(WholeNMJData!E:E,WholeNMJData!$B:$B=$B849)"),484.059)</f>
        <v>484.059</v>
      </c>
      <c r="H849" s="14">
        <f t="shared" si="2"/>
        <v>10.42588197</v>
      </c>
      <c r="I849" s="14">
        <f>IFERROR(__xludf.DUMMYFUNCTION("FILTER(WholeNMJData!D:D,WholeNMJData!$B:$B=$B849)"),42.82667)</f>
        <v>42.82667</v>
      </c>
    </row>
    <row r="850">
      <c r="A850" s="3"/>
      <c r="B850" s="3" t="str">
        <f t="shared" si="1"/>
        <v>con_07m_m67_a3_001</v>
      </c>
      <c r="C850" s="9" t="s">
        <v>894</v>
      </c>
      <c r="D850" s="12">
        <v>5.0</v>
      </c>
      <c r="E850" s="12">
        <v>4123.457</v>
      </c>
      <c r="F850" s="12">
        <v>0.14756</v>
      </c>
      <c r="G850" s="14">
        <f>IFERROR(__xludf.DUMMYFUNCTION("FILTER(WholeNMJData!E:E,WholeNMJData!$B:$B=$B850)"),484.059)</f>
        <v>484.059</v>
      </c>
      <c r="H850" s="14">
        <f t="shared" si="2"/>
        <v>8.518500844</v>
      </c>
      <c r="I850" s="14">
        <f>IFERROR(__xludf.DUMMYFUNCTION("FILTER(WholeNMJData!D:D,WholeNMJData!$B:$B=$B850)"),42.82667)</f>
        <v>42.82667</v>
      </c>
    </row>
    <row r="851">
      <c r="A851" s="3"/>
      <c r="B851" s="3" t="str">
        <f t="shared" si="1"/>
        <v>con_07m_m67_a3_001</v>
      </c>
      <c r="C851" s="9" t="s">
        <v>895</v>
      </c>
      <c r="D851" s="12">
        <v>16.0</v>
      </c>
      <c r="E851" s="12">
        <v>5880.425</v>
      </c>
      <c r="F851" s="12">
        <v>0.746959</v>
      </c>
      <c r="G851" s="14">
        <f>IFERROR(__xludf.DUMMYFUNCTION("FILTER(WholeNMJData!E:E,WholeNMJData!$B:$B=$B851)"),484.059)</f>
        <v>484.059</v>
      </c>
      <c r="H851" s="14">
        <f t="shared" si="2"/>
        <v>12.14815756</v>
      </c>
      <c r="I851" s="14">
        <f>IFERROR(__xludf.DUMMYFUNCTION("FILTER(WholeNMJData!D:D,WholeNMJData!$B:$B=$B851)"),42.82667)</f>
        <v>42.82667</v>
      </c>
    </row>
    <row r="852">
      <c r="A852" s="3"/>
      <c r="B852" s="3" t="str">
        <f t="shared" si="1"/>
        <v>con_07m_m67_a3_001</v>
      </c>
      <c r="C852" s="9" t="s">
        <v>896</v>
      </c>
      <c r="D852" s="12">
        <v>3.0</v>
      </c>
      <c r="E852" s="12">
        <v>3571.668</v>
      </c>
      <c r="F852" s="12">
        <v>0.210795</v>
      </c>
      <c r="G852" s="14">
        <f>IFERROR(__xludf.DUMMYFUNCTION("FILTER(WholeNMJData!E:E,WholeNMJData!$B:$B=$B852)"),484.059)</f>
        <v>484.059</v>
      </c>
      <c r="H852" s="14">
        <f t="shared" si="2"/>
        <v>7.378579884</v>
      </c>
      <c r="I852" s="14">
        <f>IFERROR(__xludf.DUMMYFUNCTION("FILTER(WholeNMJData!D:D,WholeNMJData!$B:$B=$B852)"),42.82667)</f>
        <v>42.82667</v>
      </c>
    </row>
    <row r="853">
      <c r="A853" s="3"/>
      <c r="B853" s="3" t="str">
        <f t="shared" si="1"/>
        <v>con_07m_m67_a3_001</v>
      </c>
      <c r="C853" s="9" t="s">
        <v>897</v>
      </c>
      <c r="D853" s="12">
        <v>96.0</v>
      </c>
      <c r="E853" s="12">
        <v>6692.438</v>
      </c>
      <c r="F853" s="12">
        <v>1.196565</v>
      </c>
      <c r="G853" s="14">
        <f>IFERROR(__xludf.DUMMYFUNCTION("FILTER(WholeNMJData!E:E,WholeNMJData!$B:$B=$B853)"),484.059)</f>
        <v>484.059</v>
      </c>
      <c r="H853" s="14">
        <f t="shared" si="2"/>
        <v>13.82566588</v>
      </c>
      <c r="I853" s="14">
        <f>IFERROR(__xludf.DUMMYFUNCTION("FILTER(WholeNMJData!D:D,WholeNMJData!$B:$B=$B853)"),42.82667)</f>
        <v>42.82667</v>
      </c>
    </row>
    <row r="854">
      <c r="A854" s="3"/>
      <c r="B854" s="3" t="str">
        <f t="shared" si="1"/>
        <v>con_07m_m67_a3_001</v>
      </c>
      <c r="C854" s="9" t="s">
        <v>898</v>
      </c>
      <c r="D854" s="12">
        <v>3.0</v>
      </c>
      <c r="E854" s="12">
        <v>3936.155</v>
      </c>
      <c r="F854" s="12">
        <v>0.267504</v>
      </c>
      <c r="G854" s="14">
        <f>IFERROR(__xludf.DUMMYFUNCTION("FILTER(WholeNMJData!E:E,WholeNMJData!$B:$B=$B854)"),484.059)</f>
        <v>484.059</v>
      </c>
      <c r="H854" s="14">
        <f t="shared" si="2"/>
        <v>8.131560409</v>
      </c>
      <c r="I854" s="14">
        <f>IFERROR(__xludf.DUMMYFUNCTION("FILTER(WholeNMJData!D:D,WholeNMJData!$B:$B=$B854)"),42.82667)</f>
        <v>42.82667</v>
      </c>
    </row>
    <row r="855">
      <c r="A855" s="3"/>
      <c r="B855" s="3" t="str">
        <f t="shared" si="1"/>
        <v>con_07m_m67_a3_001</v>
      </c>
      <c r="C855" s="9" t="s">
        <v>899</v>
      </c>
      <c r="D855" s="12">
        <v>3.0</v>
      </c>
      <c r="E855" s="12">
        <v>3149.153</v>
      </c>
      <c r="F855" s="12">
        <v>0.043233</v>
      </c>
      <c r="G855" s="14">
        <f>IFERROR(__xludf.DUMMYFUNCTION("FILTER(WholeNMJData!E:E,WholeNMJData!$B:$B=$B855)"),484.059)</f>
        <v>484.059</v>
      </c>
      <c r="H855" s="14">
        <f t="shared" si="2"/>
        <v>6.50572141</v>
      </c>
      <c r="I855" s="14">
        <f>IFERROR(__xludf.DUMMYFUNCTION("FILTER(WholeNMJData!D:D,WholeNMJData!$B:$B=$B855)"),42.82667)</f>
        <v>42.82667</v>
      </c>
    </row>
    <row r="856">
      <c r="A856" s="3"/>
      <c r="B856" s="3" t="str">
        <f t="shared" si="1"/>
        <v>con_07m_m67_a3_001</v>
      </c>
      <c r="C856" s="9" t="s">
        <v>900</v>
      </c>
      <c r="D856" s="12">
        <v>10.0</v>
      </c>
      <c r="E856" s="12">
        <v>7305.563</v>
      </c>
      <c r="F856" s="12">
        <v>0.239034</v>
      </c>
      <c r="G856" s="14">
        <f>IFERROR(__xludf.DUMMYFUNCTION("FILTER(WholeNMJData!E:E,WholeNMJData!$B:$B=$B856)"),484.059)</f>
        <v>484.059</v>
      </c>
      <c r="H856" s="14">
        <f t="shared" si="2"/>
        <v>15.09229867</v>
      </c>
      <c r="I856" s="14">
        <f>IFERROR(__xludf.DUMMYFUNCTION("FILTER(WholeNMJData!D:D,WholeNMJData!$B:$B=$B856)"),42.82667)</f>
        <v>42.82667</v>
      </c>
    </row>
    <row r="857">
      <c r="A857" s="3"/>
      <c r="B857" s="3" t="str">
        <f t="shared" si="1"/>
        <v>con_07m_m67_a3_001</v>
      </c>
      <c r="C857" s="9" t="s">
        <v>901</v>
      </c>
      <c r="D857" s="12">
        <v>65.0</v>
      </c>
      <c r="E857" s="12">
        <v>7485.185</v>
      </c>
      <c r="F857" s="12">
        <v>1.209138</v>
      </c>
      <c r="G857" s="14">
        <f>IFERROR(__xludf.DUMMYFUNCTION("FILTER(WholeNMJData!E:E,WholeNMJData!$B:$B=$B857)"),484.059)</f>
        <v>484.059</v>
      </c>
      <c r="H857" s="14">
        <f t="shared" si="2"/>
        <v>15.46337327</v>
      </c>
      <c r="I857" s="14">
        <f>IFERROR(__xludf.DUMMYFUNCTION("FILTER(WholeNMJData!D:D,WholeNMJData!$B:$B=$B857)"),42.82667)</f>
        <v>42.82667</v>
      </c>
    </row>
    <row r="858">
      <c r="A858" s="3"/>
      <c r="B858" s="3" t="str">
        <f t="shared" si="1"/>
        <v>con_07m_m67_a3_001</v>
      </c>
      <c r="C858" s="9" t="s">
        <v>902</v>
      </c>
      <c r="D858" s="12">
        <v>5.0</v>
      </c>
      <c r="E858" s="12">
        <v>4488.117</v>
      </c>
      <c r="F858" s="12">
        <v>0.461522</v>
      </c>
      <c r="G858" s="14">
        <f>IFERROR(__xludf.DUMMYFUNCTION("FILTER(WholeNMJData!E:E,WholeNMJData!$B:$B=$B858)"),484.059)</f>
        <v>484.059</v>
      </c>
      <c r="H858" s="14">
        <f t="shared" si="2"/>
        <v>9.271838763</v>
      </c>
      <c r="I858" s="14">
        <f>IFERROR(__xludf.DUMMYFUNCTION("FILTER(WholeNMJData!D:D,WholeNMJData!$B:$B=$B858)"),42.82667)</f>
        <v>42.82667</v>
      </c>
    </row>
    <row r="859">
      <c r="A859" s="3"/>
      <c r="B859" s="3" t="str">
        <f t="shared" si="1"/>
        <v>con_07m_m67_a3_001</v>
      </c>
      <c r="C859" s="9" t="s">
        <v>903</v>
      </c>
      <c r="D859" s="12">
        <v>52.0</v>
      </c>
      <c r="E859" s="12">
        <v>6063.759</v>
      </c>
      <c r="F859" s="12">
        <v>1.170672</v>
      </c>
      <c r="G859" s="14">
        <f>IFERROR(__xludf.DUMMYFUNCTION("FILTER(WholeNMJData!E:E,WholeNMJData!$B:$B=$B859)"),484.059)</f>
        <v>484.059</v>
      </c>
      <c r="H859" s="14">
        <f t="shared" si="2"/>
        <v>12.52690065</v>
      </c>
      <c r="I859" s="14">
        <f>IFERROR(__xludf.DUMMYFUNCTION("FILTER(WholeNMJData!D:D,WholeNMJData!$B:$B=$B859)"),42.82667)</f>
        <v>42.82667</v>
      </c>
    </row>
    <row r="860">
      <c r="A860" s="3"/>
      <c r="B860" s="3" t="str">
        <f t="shared" si="1"/>
        <v>con_07m_m67_a3_001</v>
      </c>
      <c r="C860" s="9" t="s">
        <v>904</v>
      </c>
      <c r="D860" s="12">
        <v>35.0</v>
      </c>
      <c r="E860" s="12">
        <v>5046.798</v>
      </c>
      <c r="F860" s="12">
        <v>0.694944</v>
      </c>
      <c r="G860" s="14">
        <f>IFERROR(__xludf.DUMMYFUNCTION("FILTER(WholeNMJData!E:E,WholeNMJData!$B:$B=$B860)"),484.059)</f>
        <v>484.059</v>
      </c>
      <c r="H860" s="14">
        <f t="shared" si="2"/>
        <v>10.42599766</v>
      </c>
      <c r="I860" s="14">
        <f>IFERROR(__xludf.DUMMYFUNCTION("FILTER(WholeNMJData!D:D,WholeNMJData!$B:$B=$B860)"),42.82667)</f>
        <v>42.82667</v>
      </c>
    </row>
    <row r="861">
      <c r="A861" s="3"/>
      <c r="B861" s="3" t="str">
        <f t="shared" si="1"/>
        <v>con_07m_m67_a3_001</v>
      </c>
      <c r="C861" s="9" t="s">
        <v>905</v>
      </c>
      <c r="D861" s="12">
        <v>50.0</v>
      </c>
      <c r="E861" s="12">
        <v>5747.122</v>
      </c>
      <c r="F861" s="12">
        <v>1.397458</v>
      </c>
      <c r="G861" s="14">
        <f>IFERROR(__xludf.DUMMYFUNCTION("FILTER(WholeNMJData!E:E,WholeNMJData!$B:$B=$B861)"),484.059)</f>
        <v>484.059</v>
      </c>
      <c r="H861" s="14">
        <f t="shared" si="2"/>
        <v>11.87277171</v>
      </c>
      <c r="I861" s="14">
        <f>IFERROR(__xludf.DUMMYFUNCTION("FILTER(WholeNMJData!D:D,WholeNMJData!$B:$B=$B861)"),42.82667)</f>
        <v>42.82667</v>
      </c>
    </row>
    <row r="862">
      <c r="A862" s="3"/>
      <c r="B862" s="3" t="str">
        <f t="shared" si="1"/>
        <v>con_07m_m67_a3_001</v>
      </c>
      <c r="C862" s="9" t="s">
        <v>906</v>
      </c>
      <c r="D862" s="12">
        <v>12.0</v>
      </c>
      <c r="E862" s="12">
        <v>4418.997</v>
      </c>
      <c r="F862" s="12">
        <v>0.60309</v>
      </c>
      <c r="G862" s="14">
        <f>IFERROR(__xludf.DUMMYFUNCTION("FILTER(WholeNMJData!E:E,WholeNMJData!$B:$B=$B862)"),484.059)</f>
        <v>484.059</v>
      </c>
      <c r="H862" s="14">
        <f t="shared" si="2"/>
        <v>9.129046253</v>
      </c>
      <c r="I862" s="14">
        <f>IFERROR(__xludf.DUMMYFUNCTION("FILTER(WholeNMJData!D:D,WholeNMJData!$B:$B=$B862)"),42.82667)</f>
        <v>42.82667</v>
      </c>
    </row>
    <row r="863">
      <c r="A863" s="3"/>
      <c r="B863" s="3" t="str">
        <f t="shared" si="1"/>
        <v>con_07m_m67_a3_001</v>
      </c>
      <c r="C863" s="9" t="s">
        <v>907</v>
      </c>
      <c r="D863" s="12">
        <v>18.0</v>
      </c>
      <c r="E863" s="12">
        <v>5488.186</v>
      </c>
      <c r="F863" s="12">
        <v>0.708062</v>
      </c>
      <c r="G863" s="14">
        <f>IFERROR(__xludf.DUMMYFUNCTION("FILTER(WholeNMJData!E:E,WholeNMJData!$B:$B=$B863)"),484.059)</f>
        <v>484.059</v>
      </c>
      <c r="H863" s="14">
        <f t="shared" si="2"/>
        <v>11.33784518</v>
      </c>
      <c r="I863" s="14">
        <f>IFERROR(__xludf.DUMMYFUNCTION("FILTER(WholeNMJData!D:D,WholeNMJData!$B:$B=$B863)"),42.82667)</f>
        <v>42.82667</v>
      </c>
    </row>
    <row r="864">
      <c r="A864" s="3"/>
      <c r="B864" s="3" t="str">
        <f t="shared" si="1"/>
        <v>con_07m_m67_a3_001</v>
      </c>
      <c r="C864" s="9" t="s">
        <v>908</v>
      </c>
      <c r="D864" s="12">
        <v>59.0</v>
      </c>
      <c r="E864" s="12">
        <v>5827.061</v>
      </c>
      <c r="F864" s="12">
        <v>1.079499</v>
      </c>
      <c r="G864" s="14">
        <f>IFERROR(__xludf.DUMMYFUNCTION("FILTER(WholeNMJData!E:E,WholeNMJData!$B:$B=$B864)"),484.059)</f>
        <v>484.059</v>
      </c>
      <c r="H864" s="14">
        <f t="shared" si="2"/>
        <v>12.0379148</v>
      </c>
      <c r="I864" s="14">
        <f>IFERROR(__xludf.DUMMYFUNCTION("FILTER(WholeNMJData!D:D,WholeNMJData!$B:$B=$B864)"),42.82667)</f>
        <v>42.82667</v>
      </c>
    </row>
    <row r="865">
      <c r="A865" s="3"/>
      <c r="B865" s="3" t="str">
        <f t="shared" si="1"/>
        <v>con_07m_m67_a3_001</v>
      </c>
      <c r="C865" s="9" t="s">
        <v>909</v>
      </c>
      <c r="D865" s="12">
        <v>11.0</v>
      </c>
      <c r="E865" s="12">
        <v>4955.078</v>
      </c>
      <c r="F865" s="12">
        <v>0.551181</v>
      </c>
      <c r="G865" s="14">
        <f>IFERROR(__xludf.DUMMYFUNCTION("FILTER(WholeNMJData!E:E,WholeNMJData!$B:$B=$B865)"),484.059)</f>
        <v>484.059</v>
      </c>
      <c r="H865" s="14">
        <f t="shared" si="2"/>
        <v>10.23651662</v>
      </c>
      <c r="I865" s="14">
        <f>IFERROR(__xludf.DUMMYFUNCTION("FILTER(WholeNMJData!D:D,WholeNMJData!$B:$B=$B865)"),42.82667)</f>
        <v>42.82667</v>
      </c>
    </row>
    <row r="866">
      <c r="A866" s="3"/>
      <c r="B866" s="3" t="str">
        <f t="shared" si="1"/>
        <v>con_07m_m67_a3_001</v>
      </c>
      <c r="C866" s="9" t="s">
        <v>910</v>
      </c>
      <c r="D866" s="12">
        <v>19.0</v>
      </c>
      <c r="E866" s="12">
        <v>6312.751</v>
      </c>
      <c r="F866" s="12">
        <v>1.241513</v>
      </c>
      <c r="G866" s="14">
        <f>IFERROR(__xludf.DUMMYFUNCTION("FILTER(WholeNMJData!E:E,WholeNMJData!$B:$B=$B866)"),484.059)</f>
        <v>484.059</v>
      </c>
      <c r="H866" s="14">
        <f t="shared" si="2"/>
        <v>13.04128422</v>
      </c>
      <c r="I866" s="14">
        <f>IFERROR(__xludf.DUMMYFUNCTION("FILTER(WholeNMJData!D:D,WholeNMJData!$B:$B=$B866)"),42.82667)</f>
        <v>42.82667</v>
      </c>
    </row>
    <row r="867">
      <c r="A867" s="3"/>
      <c r="B867" s="3" t="str">
        <f t="shared" si="1"/>
        <v>con_07m_m67_a3_001</v>
      </c>
      <c r="C867" s="9" t="s">
        <v>911</v>
      </c>
      <c r="D867" s="12">
        <v>13.0</v>
      </c>
      <c r="E867" s="12">
        <v>4757.257</v>
      </c>
      <c r="F867" s="12">
        <v>0.694065</v>
      </c>
      <c r="G867" s="14">
        <f>IFERROR(__xludf.DUMMYFUNCTION("FILTER(WholeNMJData!E:E,WholeNMJData!$B:$B=$B867)"),484.059)</f>
        <v>484.059</v>
      </c>
      <c r="H867" s="14">
        <f t="shared" si="2"/>
        <v>9.827845366</v>
      </c>
      <c r="I867" s="14">
        <f>IFERROR(__xludf.DUMMYFUNCTION("FILTER(WholeNMJData!D:D,WholeNMJData!$B:$B=$B867)"),42.82667)</f>
        <v>42.82667</v>
      </c>
    </row>
    <row r="868">
      <c r="A868" s="3"/>
      <c r="B868" s="3" t="str">
        <f t="shared" si="1"/>
        <v>con_07m_m67_a3_001</v>
      </c>
      <c r="C868" s="9" t="s">
        <v>912</v>
      </c>
      <c r="D868" s="12">
        <v>64.0</v>
      </c>
      <c r="E868" s="12">
        <v>6604.557</v>
      </c>
      <c r="F868" s="12">
        <v>0.707736</v>
      </c>
      <c r="G868" s="14">
        <f>IFERROR(__xludf.DUMMYFUNCTION("FILTER(WholeNMJData!E:E,WholeNMJData!$B:$B=$B868)"),484.059)</f>
        <v>484.059</v>
      </c>
      <c r="H868" s="14">
        <f t="shared" si="2"/>
        <v>13.6441157</v>
      </c>
      <c r="I868" s="14">
        <f>IFERROR(__xludf.DUMMYFUNCTION("FILTER(WholeNMJData!D:D,WholeNMJData!$B:$B=$B868)"),42.82667)</f>
        <v>42.82667</v>
      </c>
    </row>
    <row r="869">
      <c r="A869" s="3"/>
      <c r="B869" s="3" t="str">
        <f t="shared" si="1"/>
        <v>con_07m_m67_a3_001</v>
      </c>
      <c r="C869" s="9" t="s">
        <v>913</v>
      </c>
      <c r="D869" s="12">
        <v>66.0</v>
      </c>
      <c r="E869" s="12">
        <v>13092.91</v>
      </c>
      <c r="F869" s="12">
        <v>1.348452</v>
      </c>
      <c r="G869" s="14">
        <f>IFERROR(__xludf.DUMMYFUNCTION("FILTER(WholeNMJData!E:E,WholeNMJData!$B:$B=$B869)"),484.059)</f>
        <v>484.059</v>
      </c>
      <c r="H869" s="14">
        <f t="shared" si="2"/>
        <v>27.04816975</v>
      </c>
      <c r="I869" s="14">
        <f>IFERROR(__xludf.DUMMYFUNCTION("FILTER(WholeNMJData!D:D,WholeNMJData!$B:$B=$B869)"),42.82667)</f>
        <v>42.82667</v>
      </c>
    </row>
    <row r="870">
      <c r="A870" s="3"/>
      <c r="B870" s="3" t="str">
        <f t="shared" si="1"/>
        <v>con_07m_m67_a3_001</v>
      </c>
      <c r="C870" s="9" t="s">
        <v>914</v>
      </c>
      <c r="D870" s="12">
        <v>5.0</v>
      </c>
      <c r="E870" s="12">
        <v>3982.302</v>
      </c>
      <c r="F870" s="12">
        <v>0.319244</v>
      </c>
      <c r="G870" s="14">
        <f>IFERROR(__xludf.DUMMYFUNCTION("FILTER(WholeNMJData!E:E,WholeNMJData!$B:$B=$B870)"),484.059)</f>
        <v>484.059</v>
      </c>
      <c r="H870" s="14">
        <f t="shared" si="2"/>
        <v>8.226893829</v>
      </c>
      <c r="I870" s="14">
        <f>IFERROR(__xludf.DUMMYFUNCTION("FILTER(WholeNMJData!D:D,WholeNMJData!$B:$B=$B870)"),42.82667)</f>
        <v>42.82667</v>
      </c>
    </row>
    <row r="871">
      <c r="A871" s="3"/>
      <c r="B871" s="3" t="str">
        <f t="shared" si="1"/>
        <v>con_07m_m67_a3_001</v>
      </c>
      <c r="C871" s="9" t="s">
        <v>915</v>
      </c>
      <c r="D871" s="12">
        <v>9.0</v>
      </c>
      <c r="E871" s="12">
        <v>3998.789</v>
      </c>
      <c r="F871" s="12">
        <v>0.480374</v>
      </c>
      <c r="G871" s="14">
        <f>IFERROR(__xludf.DUMMYFUNCTION("FILTER(WholeNMJData!E:E,WholeNMJData!$B:$B=$B871)"),484.059)</f>
        <v>484.059</v>
      </c>
      <c r="H871" s="14">
        <f t="shared" si="2"/>
        <v>8.260953727</v>
      </c>
      <c r="I871" s="14">
        <f>IFERROR(__xludf.DUMMYFUNCTION("FILTER(WholeNMJData!D:D,WholeNMJData!$B:$B=$B871)"),42.82667)</f>
        <v>42.82667</v>
      </c>
    </row>
    <row r="872">
      <c r="A872" s="3"/>
      <c r="B872" s="3" t="str">
        <f t="shared" si="1"/>
        <v>con_07m_m67_a3_001</v>
      </c>
      <c r="C872" s="9" t="s">
        <v>916</v>
      </c>
      <c r="D872" s="12">
        <v>4.0</v>
      </c>
      <c r="E872" s="12">
        <v>3720.22</v>
      </c>
      <c r="F872" s="12">
        <v>0.355671</v>
      </c>
      <c r="G872" s="14">
        <f>IFERROR(__xludf.DUMMYFUNCTION("FILTER(WholeNMJData!E:E,WholeNMJData!$B:$B=$B872)"),484.059)</f>
        <v>484.059</v>
      </c>
      <c r="H872" s="14">
        <f t="shared" si="2"/>
        <v>7.685468094</v>
      </c>
      <c r="I872" s="14">
        <f>IFERROR(__xludf.DUMMYFUNCTION("FILTER(WholeNMJData!D:D,WholeNMJData!$B:$B=$B872)"),42.82667)</f>
        <v>42.82667</v>
      </c>
    </row>
    <row r="873">
      <c r="A873" s="3"/>
      <c r="B873" s="3" t="str">
        <f t="shared" si="1"/>
        <v>con_07m_m67_a3_001</v>
      </c>
      <c r="C873" s="9" t="s">
        <v>917</v>
      </c>
      <c r="D873" s="12">
        <v>3.0</v>
      </c>
      <c r="E873" s="12">
        <v>4251.536</v>
      </c>
      <c r="F873" s="12">
        <v>0.217331</v>
      </c>
      <c r="G873" s="14">
        <f>IFERROR(__xludf.DUMMYFUNCTION("FILTER(WholeNMJData!E:E,WholeNMJData!$B:$B=$B873)"),484.059)</f>
        <v>484.059</v>
      </c>
      <c r="H873" s="14">
        <f t="shared" si="2"/>
        <v>8.783094623</v>
      </c>
      <c r="I873" s="14">
        <f>IFERROR(__xludf.DUMMYFUNCTION("FILTER(WholeNMJData!D:D,WholeNMJData!$B:$B=$B873)"),42.82667)</f>
        <v>42.82667</v>
      </c>
    </row>
    <row r="874">
      <c r="A874" s="3"/>
      <c r="B874" s="3" t="str">
        <f t="shared" si="1"/>
        <v>con_07m_m67_a3_001</v>
      </c>
      <c r="C874" s="9" t="s">
        <v>918</v>
      </c>
      <c r="D874" s="12">
        <v>21.0</v>
      </c>
      <c r="E874" s="12">
        <v>6521.621</v>
      </c>
      <c r="F874" s="12">
        <v>0.8857</v>
      </c>
      <c r="G874" s="14">
        <f>IFERROR(__xludf.DUMMYFUNCTION("FILTER(WholeNMJData!E:E,WholeNMJData!$B:$B=$B874)"),484.059)</f>
        <v>484.059</v>
      </c>
      <c r="H874" s="14">
        <f t="shared" si="2"/>
        <v>13.47278121</v>
      </c>
      <c r="I874" s="14">
        <f>IFERROR(__xludf.DUMMYFUNCTION("FILTER(WholeNMJData!D:D,WholeNMJData!$B:$B=$B874)"),42.82667)</f>
        <v>42.82667</v>
      </c>
    </row>
    <row r="875">
      <c r="A875" s="3"/>
      <c r="B875" s="3" t="str">
        <f t="shared" si="1"/>
        <v>con_07m_m67_a3_001</v>
      </c>
      <c r="C875" s="9" t="s">
        <v>919</v>
      </c>
      <c r="D875" s="12">
        <v>4.0</v>
      </c>
      <c r="E875" s="12">
        <v>4486.133</v>
      </c>
      <c r="F875" s="12">
        <v>0.348391</v>
      </c>
      <c r="G875" s="14">
        <f>IFERROR(__xludf.DUMMYFUNCTION("FILTER(WholeNMJData!E:E,WholeNMJData!$B:$B=$B875)"),484.059)</f>
        <v>484.059</v>
      </c>
      <c r="H875" s="14">
        <f t="shared" si="2"/>
        <v>9.26774009</v>
      </c>
      <c r="I875" s="14">
        <f>IFERROR(__xludf.DUMMYFUNCTION("FILTER(WholeNMJData!D:D,WholeNMJData!$B:$B=$B875)"),42.82667)</f>
        <v>42.82667</v>
      </c>
    </row>
    <row r="876">
      <c r="A876" s="3"/>
      <c r="B876" s="3" t="str">
        <f t="shared" si="1"/>
        <v>con_07m_m67_a3_001</v>
      </c>
      <c r="C876" s="9" t="s">
        <v>920</v>
      </c>
      <c r="D876" s="12">
        <v>6.0</v>
      </c>
      <c r="E876" s="12">
        <v>4941.579</v>
      </c>
      <c r="F876" s="12">
        <v>0.600684</v>
      </c>
      <c r="G876" s="14">
        <f>IFERROR(__xludf.DUMMYFUNCTION("FILTER(WholeNMJData!E:E,WholeNMJData!$B:$B=$B876)"),484.059)</f>
        <v>484.059</v>
      </c>
      <c r="H876" s="14">
        <f t="shared" si="2"/>
        <v>10.20862953</v>
      </c>
      <c r="I876" s="14">
        <f>IFERROR(__xludf.DUMMYFUNCTION("FILTER(WholeNMJData!D:D,WholeNMJData!$B:$B=$B876)"),42.82667)</f>
        <v>42.82667</v>
      </c>
    </row>
    <row r="877">
      <c r="A877" s="3"/>
      <c r="B877" s="3" t="str">
        <f t="shared" si="1"/>
        <v>con_07m_m67_a3_001</v>
      </c>
      <c r="C877" s="9" t="s">
        <v>921</v>
      </c>
      <c r="D877" s="12">
        <v>8.0</v>
      </c>
      <c r="E877" s="12">
        <v>3695.962</v>
      </c>
      <c r="F877" s="12">
        <v>0.358656</v>
      </c>
      <c r="G877" s="14">
        <f>IFERROR(__xludf.DUMMYFUNCTION("FILTER(WholeNMJData!E:E,WholeNMJData!$B:$B=$B877)"),484.059)</f>
        <v>484.059</v>
      </c>
      <c r="H877" s="14">
        <f t="shared" si="2"/>
        <v>7.635354368</v>
      </c>
      <c r="I877" s="14">
        <f>IFERROR(__xludf.DUMMYFUNCTION("FILTER(WholeNMJData!D:D,WholeNMJData!$B:$B=$B877)"),42.82667)</f>
        <v>42.82667</v>
      </c>
    </row>
    <row r="878">
      <c r="A878" s="3"/>
      <c r="B878" s="3" t="str">
        <f t="shared" si="1"/>
        <v>con_07m_m67_a3_001</v>
      </c>
      <c r="C878" s="9" t="s">
        <v>922</v>
      </c>
      <c r="D878" s="12">
        <v>3.0</v>
      </c>
      <c r="E878" s="12">
        <v>3649.376</v>
      </c>
      <c r="F878" s="12">
        <v>0.26645</v>
      </c>
      <c r="G878" s="14">
        <f>IFERROR(__xludf.DUMMYFUNCTION("FILTER(WholeNMJData!E:E,WholeNMJData!$B:$B=$B878)"),484.059)</f>
        <v>484.059</v>
      </c>
      <c r="H878" s="14">
        <f t="shared" si="2"/>
        <v>7.539114034</v>
      </c>
      <c r="I878" s="14">
        <f>IFERROR(__xludf.DUMMYFUNCTION("FILTER(WholeNMJData!D:D,WholeNMJData!$B:$B=$B878)"),42.82667)</f>
        <v>42.82667</v>
      </c>
    </row>
    <row r="879">
      <c r="A879" s="3"/>
      <c r="B879" s="3" t="str">
        <f t="shared" si="1"/>
        <v>con_07m_m67_a3_001</v>
      </c>
      <c r="C879" s="9" t="s">
        <v>923</v>
      </c>
      <c r="D879" s="12">
        <v>10.0</v>
      </c>
      <c r="E879" s="12">
        <v>3900.258</v>
      </c>
      <c r="F879" s="12">
        <v>0.435007</v>
      </c>
      <c r="G879" s="14">
        <f>IFERROR(__xludf.DUMMYFUNCTION("FILTER(WholeNMJData!E:E,WholeNMJData!$B:$B=$B879)"),484.059)</f>
        <v>484.059</v>
      </c>
      <c r="H879" s="14">
        <f t="shared" si="2"/>
        <v>8.057402094</v>
      </c>
      <c r="I879" s="14">
        <f>IFERROR(__xludf.DUMMYFUNCTION("FILTER(WholeNMJData!D:D,WholeNMJData!$B:$B=$B879)"),42.82667)</f>
        <v>42.82667</v>
      </c>
    </row>
    <row r="880">
      <c r="A880" s="3"/>
      <c r="B880" s="3" t="str">
        <f t="shared" si="1"/>
        <v>con_07m_m67_a3_001</v>
      </c>
      <c r="C880" s="9" t="s">
        <v>924</v>
      </c>
      <c r="D880" s="12">
        <v>4.0</v>
      </c>
      <c r="E880" s="12">
        <v>3550.283</v>
      </c>
      <c r="F880" s="12">
        <v>0.290571</v>
      </c>
      <c r="G880" s="14">
        <f>IFERROR(__xludf.DUMMYFUNCTION("FILTER(WholeNMJData!E:E,WholeNMJData!$B:$B=$B880)"),484.059)</f>
        <v>484.059</v>
      </c>
      <c r="H880" s="14">
        <f t="shared" si="2"/>
        <v>7.334401385</v>
      </c>
      <c r="I880" s="14">
        <f>IFERROR(__xludf.DUMMYFUNCTION("FILTER(WholeNMJData!D:D,WholeNMJData!$B:$B=$B880)"),42.82667)</f>
        <v>42.82667</v>
      </c>
    </row>
    <row r="881">
      <c r="A881" s="3"/>
      <c r="B881" s="3" t="str">
        <f t="shared" si="1"/>
        <v>con_07m_m67_a3_001</v>
      </c>
      <c r="C881" s="9" t="s">
        <v>925</v>
      </c>
      <c r="D881" s="12">
        <v>4.0</v>
      </c>
      <c r="E881" s="12">
        <v>3804.177</v>
      </c>
      <c r="F881" s="12">
        <v>0.314583</v>
      </c>
      <c r="G881" s="14">
        <f>IFERROR(__xludf.DUMMYFUNCTION("FILTER(WholeNMJData!E:E,WholeNMJData!$B:$B=$B881)"),484.059)</f>
        <v>484.059</v>
      </c>
      <c r="H881" s="14">
        <f t="shared" si="2"/>
        <v>7.858911827</v>
      </c>
      <c r="I881" s="14">
        <f>IFERROR(__xludf.DUMMYFUNCTION("FILTER(WholeNMJData!D:D,WholeNMJData!$B:$B=$B881)"),42.82667)</f>
        <v>42.82667</v>
      </c>
    </row>
    <row r="882">
      <c r="A882" s="3"/>
      <c r="B882" s="3" t="str">
        <f t="shared" si="1"/>
        <v>con_07m_m67_a3_001</v>
      </c>
      <c r="C882" s="9" t="s">
        <v>926</v>
      </c>
      <c r="D882" s="12">
        <v>4.0</v>
      </c>
      <c r="E882" s="12">
        <v>3717.792</v>
      </c>
      <c r="F882" s="12">
        <v>0.136337</v>
      </c>
      <c r="G882" s="14">
        <f>IFERROR(__xludf.DUMMYFUNCTION("FILTER(WholeNMJData!E:E,WholeNMJData!$B:$B=$B882)"),484.059)</f>
        <v>484.059</v>
      </c>
      <c r="H882" s="14">
        <f t="shared" si="2"/>
        <v>7.680452176</v>
      </c>
      <c r="I882" s="14">
        <f>IFERROR(__xludf.DUMMYFUNCTION("FILTER(WholeNMJData!D:D,WholeNMJData!$B:$B=$B882)"),42.82667)</f>
        <v>42.82667</v>
      </c>
    </row>
    <row r="883">
      <c r="A883" s="3"/>
      <c r="B883" s="3" t="str">
        <f t="shared" si="1"/>
        <v>con_07m_m67_a3_001</v>
      </c>
      <c r="C883" s="9" t="s">
        <v>927</v>
      </c>
      <c r="D883" s="12">
        <v>6.0</v>
      </c>
      <c r="E883" s="12">
        <v>4514.118</v>
      </c>
      <c r="F883" s="12">
        <v>0.348805</v>
      </c>
      <c r="G883" s="14">
        <f>IFERROR(__xludf.DUMMYFUNCTION("FILTER(WholeNMJData!E:E,WholeNMJData!$B:$B=$B883)"),484.059)</f>
        <v>484.059</v>
      </c>
      <c r="H883" s="14">
        <f t="shared" si="2"/>
        <v>9.32555329</v>
      </c>
      <c r="I883" s="14">
        <f>IFERROR(__xludf.DUMMYFUNCTION("FILTER(WholeNMJData!D:D,WholeNMJData!$B:$B=$B883)"),42.82667)</f>
        <v>42.82667</v>
      </c>
    </row>
    <row r="884">
      <c r="A884" s="3"/>
      <c r="B884" s="3" t="str">
        <f t="shared" si="1"/>
        <v>con_07m_m67_a3_001</v>
      </c>
      <c r="C884" s="9" t="s">
        <v>928</v>
      </c>
      <c r="D884" s="12">
        <v>29.0</v>
      </c>
      <c r="E884" s="12">
        <v>4269.498</v>
      </c>
      <c r="F884" s="12">
        <v>0.778832</v>
      </c>
      <c r="G884" s="14">
        <f>IFERROR(__xludf.DUMMYFUNCTION("FILTER(WholeNMJData!E:E,WholeNMJData!$B:$B=$B884)"),484.059)</f>
        <v>484.059</v>
      </c>
      <c r="H884" s="14">
        <f t="shared" si="2"/>
        <v>8.82020167</v>
      </c>
      <c r="I884" s="14">
        <f>IFERROR(__xludf.DUMMYFUNCTION("FILTER(WholeNMJData!D:D,WholeNMJData!$B:$B=$B884)"),42.82667)</f>
        <v>42.82667</v>
      </c>
    </row>
    <row r="885">
      <c r="A885" s="3"/>
      <c r="B885" s="3" t="str">
        <f t="shared" si="1"/>
        <v>con_07m_m67_a3_001</v>
      </c>
      <c r="C885" s="9" t="s">
        <v>929</v>
      </c>
      <c r="D885" s="12">
        <v>12.0</v>
      </c>
      <c r="E885" s="12">
        <v>4414.432</v>
      </c>
      <c r="F885" s="12">
        <v>0.524679</v>
      </c>
      <c r="G885" s="14">
        <f>IFERROR(__xludf.DUMMYFUNCTION("FILTER(WholeNMJData!E:E,WholeNMJData!$B:$B=$B885)"),484.059)</f>
        <v>484.059</v>
      </c>
      <c r="H885" s="14">
        <f t="shared" si="2"/>
        <v>9.119615584</v>
      </c>
      <c r="I885" s="14">
        <f>IFERROR(__xludf.DUMMYFUNCTION("FILTER(WholeNMJData!D:D,WholeNMJData!$B:$B=$B885)"),42.82667)</f>
        <v>42.82667</v>
      </c>
    </row>
    <row r="886">
      <c r="A886" s="3"/>
      <c r="B886" s="3" t="str">
        <f t="shared" si="1"/>
        <v>con_07m_m67_a3_001</v>
      </c>
      <c r="C886" s="9" t="s">
        <v>930</v>
      </c>
      <c r="D886" s="12">
        <v>60.0</v>
      </c>
      <c r="E886" s="12">
        <v>8205.816</v>
      </c>
      <c r="F886" s="12">
        <v>1.892205</v>
      </c>
      <c r="G886" s="14">
        <f>IFERROR(__xludf.DUMMYFUNCTION("FILTER(WholeNMJData!E:E,WholeNMJData!$B:$B=$B886)"),484.059)</f>
        <v>484.059</v>
      </c>
      <c r="H886" s="14">
        <f t="shared" si="2"/>
        <v>16.95209881</v>
      </c>
      <c r="I886" s="14">
        <f>IFERROR(__xludf.DUMMYFUNCTION("FILTER(WholeNMJData!D:D,WholeNMJData!$B:$B=$B886)"),42.82667)</f>
        <v>42.82667</v>
      </c>
    </row>
    <row r="887">
      <c r="A887" s="3"/>
      <c r="B887" s="3" t="str">
        <f t="shared" si="1"/>
        <v>con_07m_m67_a3_001</v>
      </c>
      <c r="C887" s="9" t="s">
        <v>931</v>
      </c>
      <c r="D887" s="12">
        <v>4.0</v>
      </c>
      <c r="E887" s="12">
        <v>3973.473</v>
      </c>
      <c r="F887" s="12">
        <v>0.15517</v>
      </c>
      <c r="G887" s="14">
        <f>IFERROR(__xludf.DUMMYFUNCTION("FILTER(WholeNMJData!E:E,WholeNMJData!$B:$B=$B887)"),484.059)</f>
        <v>484.059</v>
      </c>
      <c r="H887" s="14">
        <f t="shared" si="2"/>
        <v>8.208654317</v>
      </c>
      <c r="I887" s="14">
        <f>IFERROR(__xludf.DUMMYFUNCTION("FILTER(WholeNMJData!D:D,WholeNMJData!$B:$B=$B887)"),42.82667)</f>
        <v>42.82667</v>
      </c>
    </row>
    <row r="888">
      <c r="A888" s="3"/>
      <c r="B888" s="3" t="str">
        <f t="shared" si="1"/>
        <v>con_07m_m67_a3_001</v>
      </c>
      <c r="C888" s="9" t="s">
        <v>932</v>
      </c>
      <c r="D888" s="12">
        <v>18.0</v>
      </c>
      <c r="E888" s="12">
        <v>4984.035</v>
      </c>
      <c r="F888" s="12">
        <v>0.951822</v>
      </c>
      <c r="G888" s="14">
        <f>IFERROR(__xludf.DUMMYFUNCTION("FILTER(WholeNMJData!E:E,WholeNMJData!$B:$B=$B888)"),484.059)</f>
        <v>484.059</v>
      </c>
      <c r="H888" s="14">
        <f t="shared" si="2"/>
        <v>10.29633784</v>
      </c>
      <c r="I888" s="14">
        <f>IFERROR(__xludf.DUMMYFUNCTION("FILTER(WholeNMJData!D:D,WholeNMJData!$B:$B=$B888)"),42.82667)</f>
        <v>42.82667</v>
      </c>
    </row>
    <row r="889">
      <c r="A889" s="3"/>
      <c r="B889" s="3" t="str">
        <f t="shared" si="1"/>
        <v>con_07m_m67_a3_001</v>
      </c>
      <c r="C889" s="9" t="s">
        <v>933</v>
      </c>
      <c r="D889" s="12">
        <v>26.0</v>
      </c>
      <c r="E889" s="12">
        <v>5927.585</v>
      </c>
      <c r="F889" s="12">
        <v>0.874123</v>
      </c>
      <c r="G889" s="14">
        <f>IFERROR(__xludf.DUMMYFUNCTION("FILTER(WholeNMJData!E:E,WholeNMJData!$B:$B=$B889)"),484.059)</f>
        <v>484.059</v>
      </c>
      <c r="H889" s="14">
        <f t="shared" si="2"/>
        <v>12.2455837</v>
      </c>
      <c r="I889" s="14">
        <f>IFERROR(__xludf.DUMMYFUNCTION("FILTER(WholeNMJData!D:D,WholeNMJData!$B:$B=$B889)"),42.82667)</f>
        <v>42.82667</v>
      </c>
    </row>
    <row r="890">
      <c r="A890" s="3"/>
      <c r="B890" s="3" t="str">
        <f t="shared" si="1"/>
        <v>con_07m_m67_a3_001</v>
      </c>
      <c r="C890" s="9" t="s">
        <v>934</v>
      </c>
      <c r="D890" s="12">
        <v>5.0</v>
      </c>
      <c r="E890" s="12">
        <v>3998.037</v>
      </c>
      <c r="F890" s="12">
        <v>0.301417</v>
      </c>
      <c r="G890" s="14">
        <f>IFERROR(__xludf.DUMMYFUNCTION("FILTER(WholeNMJData!E:E,WholeNMJData!$B:$B=$B890)"),484.059)</f>
        <v>484.059</v>
      </c>
      <c r="H890" s="14">
        <f t="shared" si="2"/>
        <v>8.259400197</v>
      </c>
      <c r="I890" s="14">
        <f>IFERROR(__xludf.DUMMYFUNCTION("FILTER(WholeNMJData!D:D,WholeNMJData!$B:$B=$B890)"),42.82667)</f>
        <v>42.82667</v>
      </c>
    </row>
    <row r="891">
      <c r="A891" s="3"/>
      <c r="B891" s="3" t="str">
        <f t="shared" si="1"/>
        <v>con_07m_m67_a3_001</v>
      </c>
      <c r="C891" s="9" t="s">
        <v>935</v>
      </c>
      <c r="D891" s="12">
        <v>6.0</v>
      </c>
      <c r="E891" s="12">
        <v>3906.933</v>
      </c>
      <c r="F891" s="12">
        <v>0.381211</v>
      </c>
      <c r="G891" s="14">
        <f>IFERROR(__xludf.DUMMYFUNCTION("FILTER(WholeNMJData!E:E,WholeNMJData!$B:$B=$B891)"),484.059)</f>
        <v>484.059</v>
      </c>
      <c r="H891" s="14">
        <f t="shared" si="2"/>
        <v>8.071191735</v>
      </c>
      <c r="I891" s="14">
        <f>IFERROR(__xludf.DUMMYFUNCTION("FILTER(WholeNMJData!D:D,WholeNMJData!$B:$B=$B891)"),42.82667)</f>
        <v>42.82667</v>
      </c>
    </row>
    <row r="892">
      <c r="A892" s="3"/>
      <c r="B892" s="3" t="str">
        <f t="shared" si="1"/>
        <v>con_07m_m67_a3_001</v>
      </c>
      <c r="C892" s="9" t="s">
        <v>936</v>
      </c>
      <c r="D892" s="12">
        <v>19.0</v>
      </c>
      <c r="E892" s="12">
        <v>4977.231</v>
      </c>
      <c r="F892" s="12">
        <v>0.880058</v>
      </c>
      <c r="G892" s="14">
        <f>IFERROR(__xludf.DUMMYFUNCTION("FILTER(WholeNMJData!E:E,WholeNMJData!$B:$B=$B892)"),484.059)</f>
        <v>484.059</v>
      </c>
      <c r="H892" s="14">
        <f t="shared" si="2"/>
        <v>10.28228171</v>
      </c>
      <c r="I892" s="14">
        <f>IFERROR(__xludf.DUMMYFUNCTION("FILTER(WholeNMJData!D:D,WholeNMJData!$B:$B=$B892)"),42.82667)</f>
        <v>42.82667</v>
      </c>
    </row>
    <row r="893">
      <c r="A893" s="3"/>
      <c r="B893" s="3" t="str">
        <f t="shared" si="1"/>
        <v>con_07m_m67_a3_001</v>
      </c>
      <c r="C893" s="9" t="s">
        <v>937</v>
      </c>
      <c r="D893" s="12">
        <v>5.0</v>
      </c>
      <c r="E893" s="12">
        <v>3948.836</v>
      </c>
      <c r="F893" s="12">
        <v>0.336601</v>
      </c>
      <c r="G893" s="14">
        <f>IFERROR(__xludf.DUMMYFUNCTION("FILTER(WholeNMJData!E:E,WholeNMJData!$B:$B=$B893)"),484.059)</f>
        <v>484.059</v>
      </c>
      <c r="H893" s="14">
        <f t="shared" si="2"/>
        <v>8.157757629</v>
      </c>
      <c r="I893" s="14">
        <f>IFERROR(__xludf.DUMMYFUNCTION("FILTER(WholeNMJData!D:D,WholeNMJData!$B:$B=$B893)"),42.82667)</f>
        <v>42.82667</v>
      </c>
    </row>
    <row r="894">
      <c r="A894" s="3"/>
      <c r="B894" s="3" t="str">
        <f t="shared" si="1"/>
        <v>con_07m_m67_a3_001</v>
      </c>
      <c r="C894" s="9" t="s">
        <v>938</v>
      </c>
      <c r="D894" s="12">
        <v>3.0</v>
      </c>
      <c r="E894" s="12">
        <v>4027.467</v>
      </c>
      <c r="F894" s="12">
        <v>0.241046</v>
      </c>
      <c r="G894" s="14">
        <f>IFERROR(__xludf.DUMMYFUNCTION("FILTER(WholeNMJData!E:E,WholeNMJData!$B:$B=$B894)"),484.059)</f>
        <v>484.059</v>
      </c>
      <c r="H894" s="14">
        <f t="shared" si="2"/>
        <v>8.320198571</v>
      </c>
      <c r="I894" s="14">
        <f>IFERROR(__xludf.DUMMYFUNCTION("FILTER(WholeNMJData!D:D,WholeNMJData!$B:$B=$B894)"),42.82667)</f>
        <v>42.82667</v>
      </c>
    </row>
    <row r="895">
      <c r="A895" s="3"/>
      <c r="B895" s="3" t="str">
        <f t="shared" si="1"/>
        <v>con_07m_m67_a3_001</v>
      </c>
      <c r="C895" s="9" t="s">
        <v>939</v>
      </c>
      <c r="D895" s="12">
        <v>13.0</v>
      </c>
      <c r="E895" s="12">
        <v>4181.792</v>
      </c>
      <c r="F895" s="12">
        <v>0.399031</v>
      </c>
      <c r="G895" s="14">
        <f>IFERROR(__xludf.DUMMYFUNCTION("FILTER(WholeNMJData!E:E,WholeNMJData!$B:$B=$B895)"),484.059)</f>
        <v>484.059</v>
      </c>
      <c r="H895" s="14">
        <f t="shared" si="2"/>
        <v>8.639013013</v>
      </c>
      <c r="I895" s="14">
        <f>IFERROR(__xludf.DUMMYFUNCTION("FILTER(WholeNMJData!D:D,WholeNMJData!$B:$B=$B895)"),42.82667)</f>
        <v>42.82667</v>
      </c>
    </row>
    <row r="896">
      <c r="A896" s="3"/>
      <c r="B896" s="3" t="str">
        <f t="shared" si="1"/>
        <v>con_07m_m67_a3_001</v>
      </c>
      <c r="C896" s="9" t="s">
        <v>940</v>
      </c>
      <c r="D896" s="12">
        <v>210.0</v>
      </c>
      <c r="E896" s="12">
        <v>18158.78</v>
      </c>
      <c r="F896" s="12">
        <v>0.837009</v>
      </c>
      <c r="G896" s="14">
        <f>IFERROR(__xludf.DUMMYFUNCTION("FILTER(WholeNMJData!E:E,WholeNMJData!$B:$B=$B896)"),484.059)</f>
        <v>484.059</v>
      </c>
      <c r="H896" s="14">
        <f t="shared" si="2"/>
        <v>37.51356756</v>
      </c>
      <c r="I896" s="14">
        <f>IFERROR(__xludf.DUMMYFUNCTION("FILTER(WholeNMJData!D:D,WholeNMJData!$B:$B=$B896)"),42.82667)</f>
        <v>42.82667</v>
      </c>
    </row>
    <row r="897">
      <c r="A897" s="3"/>
      <c r="B897" s="3" t="str">
        <f t="shared" si="1"/>
        <v>con_07m_m67_a3_001</v>
      </c>
      <c r="C897" s="9" t="s">
        <v>941</v>
      </c>
      <c r="D897" s="12">
        <v>80.0</v>
      </c>
      <c r="E897" s="12">
        <v>6307.81</v>
      </c>
      <c r="F897" s="12">
        <v>1.416831</v>
      </c>
      <c r="G897" s="14">
        <f>IFERROR(__xludf.DUMMYFUNCTION("FILTER(WholeNMJData!E:E,WholeNMJData!$B:$B=$B897)"),484.059)</f>
        <v>484.059</v>
      </c>
      <c r="H897" s="14">
        <f t="shared" si="2"/>
        <v>13.03107679</v>
      </c>
      <c r="I897" s="14">
        <f>IFERROR(__xludf.DUMMYFUNCTION("FILTER(WholeNMJData!D:D,WholeNMJData!$B:$B=$B897)"),42.82667)</f>
        <v>42.82667</v>
      </c>
    </row>
    <row r="898">
      <c r="A898" s="3"/>
      <c r="B898" s="3" t="str">
        <f t="shared" si="1"/>
        <v>con_07m_m67_a3_001</v>
      </c>
      <c r="C898" s="9" t="s">
        <v>942</v>
      </c>
      <c r="D898" s="12">
        <v>5.0</v>
      </c>
      <c r="E898" s="12">
        <v>7567.157</v>
      </c>
      <c r="F898" s="12">
        <v>0.391306</v>
      </c>
      <c r="G898" s="14">
        <f>IFERROR(__xludf.DUMMYFUNCTION("FILTER(WholeNMJData!E:E,WholeNMJData!$B:$B=$B898)"),484.059)</f>
        <v>484.059</v>
      </c>
      <c r="H898" s="14">
        <f t="shared" si="2"/>
        <v>15.63271626</v>
      </c>
      <c r="I898" s="14">
        <f>IFERROR(__xludf.DUMMYFUNCTION("FILTER(WholeNMJData!D:D,WholeNMJData!$B:$B=$B898)"),42.82667)</f>
        <v>42.82667</v>
      </c>
    </row>
    <row r="899">
      <c r="A899" s="3"/>
      <c r="B899" s="3" t="str">
        <f t="shared" si="1"/>
        <v>con_07m_m67_a3_002</v>
      </c>
      <c r="C899" s="9" t="s">
        <v>943</v>
      </c>
      <c r="D899" s="12">
        <v>68.0</v>
      </c>
      <c r="E899" s="12">
        <v>3931.863</v>
      </c>
      <c r="F899" s="12">
        <v>1.381456</v>
      </c>
      <c r="G899" s="14">
        <f>IFERROR(__xludf.DUMMYFUNCTION("FILTER(WholeNMJData!E:E,WholeNMJData!$B:$B=$B899)"),303.5278)</f>
        <v>303.5278</v>
      </c>
      <c r="H899" s="14">
        <f t="shared" si="2"/>
        <v>12.953881</v>
      </c>
      <c r="I899" s="14">
        <f>IFERROR(__xludf.DUMMYFUNCTION("FILTER(WholeNMJData!D:D,WholeNMJData!$B:$B=$B899)"),56.28444)</f>
        <v>56.28444</v>
      </c>
    </row>
    <row r="900">
      <c r="A900" s="3"/>
      <c r="B900" s="3" t="str">
        <f t="shared" si="1"/>
        <v>con_07m_m67_a3_002</v>
      </c>
      <c r="C900" s="9" t="s">
        <v>944</v>
      </c>
      <c r="D900" s="12">
        <v>14.0</v>
      </c>
      <c r="E900" s="12">
        <v>3357.364</v>
      </c>
      <c r="F900" s="12">
        <v>0.693136</v>
      </c>
      <c r="G900" s="14">
        <f>IFERROR(__xludf.DUMMYFUNCTION("FILTER(WholeNMJData!E:E,WholeNMJData!$B:$B=$B900)"),303.5278)</f>
        <v>303.5278</v>
      </c>
      <c r="H900" s="14">
        <f t="shared" si="2"/>
        <v>11.06114168</v>
      </c>
      <c r="I900" s="14">
        <f>IFERROR(__xludf.DUMMYFUNCTION("FILTER(WholeNMJData!D:D,WholeNMJData!$B:$B=$B900)"),56.28444)</f>
        <v>56.28444</v>
      </c>
    </row>
    <row r="901">
      <c r="A901" s="3"/>
      <c r="B901" s="3" t="str">
        <f t="shared" si="1"/>
        <v>con_07m_m67_a3_002</v>
      </c>
      <c r="C901" s="9" t="s">
        <v>945</v>
      </c>
      <c r="D901" s="12">
        <v>59.0</v>
      </c>
      <c r="E901" s="12">
        <v>4385.267</v>
      </c>
      <c r="F901" s="12">
        <v>1.055947</v>
      </c>
      <c r="G901" s="14">
        <f>IFERROR(__xludf.DUMMYFUNCTION("FILTER(WholeNMJData!E:E,WholeNMJData!$B:$B=$B901)"),303.5278)</f>
        <v>303.5278</v>
      </c>
      <c r="H901" s="14">
        <f t="shared" si="2"/>
        <v>14.4476618</v>
      </c>
      <c r="I901" s="14">
        <f>IFERROR(__xludf.DUMMYFUNCTION("FILTER(WholeNMJData!D:D,WholeNMJData!$B:$B=$B901)"),56.28444)</f>
        <v>56.28444</v>
      </c>
    </row>
    <row r="902">
      <c r="A902" s="3"/>
      <c r="B902" s="3" t="str">
        <f t="shared" si="1"/>
        <v>con_07m_m67_a3_002</v>
      </c>
      <c r="C902" s="9" t="s">
        <v>946</v>
      </c>
      <c r="D902" s="12">
        <v>9.0</v>
      </c>
      <c r="E902" s="12">
        <v>2458.945</v>
      </c>
      <c r="F902" s="12">
        <v>0.640725</v>
      </c>
      <c r="G902" s="14">
        <f>IFERROR(__xludf.DUMMYFUNCTION("FILTER(WholeNMJData!E:E,WholeNMJData!$B:$B=$B902)"),303.5278)</f>
        <v>303.5278</v>
      </c>
      <c r="H902" s="14">
        <f t="shared" si="2"/>
        <v>8.101218406</v>
      </c>
      <c r="I902" s="14">
        <f>IFERROR(__xludf.DUMMYFUNCTION("FILTER(WholeNMJData!D:D,WholeNMJData!$B:$B=$B902)"),56.28444)</f>
        <v>56.28444</v>
      </c>
    </row>
    <row r="903">
      <c r="A903" s="3"/>
      <c r="B903" s="3" t="str">
        <f t="shared" si="1"/>
        <v>con_07m_m67_a3_002</v>
      </c>
      <c r="C903" s="9" t="s">
        <v>947</v>
      </c>
      <c r="D903" s="12">
        <v>10.0</v>
      </c>
      <c r="E903" s="12">
        <v>2382.184</v>
      </c>
      <c r="F903" s="12">
        <v>0.622741</v>
      </c>
      <c r="G903" s="14">
        <f>IFERROR(__xludf.DUMMYFUNCTION("FILTER(WholeNMJData!E:E,WholeNMJData!$B:$B=$B903)"),303.5278)</f>
        <v>303.5278</v>
      </c>
      <c r="H903" s="14">
        <f t="shared" si="2"/>
        <v>7.848322295</v>
      </c>
      <c r="I903" s="14">
        <f>IFERROR(__xludf.DUMMYFUNCTION("FILTER(WholeNMJData!D:D,WholeNMJData!$B:$B=$B903)"),56.28444)</f>
        <v>56.28444</v>
      </c>
    </row>
    <row r="904">
      <c r="A904" s="3"/>
      <c r="B904" s="3" t="str">
        <f t="shared" si="1"/>
        <v>con_07m_m67_a3_002</v>
      </c>
      <c r="C904" s="9" t="s">
        <v>948</v>
      </c>
      <c r="D904" s="12">
        <v>4.0</v>
      </c>
      <c r="E904" s="12">
        <v>1936.077</v>
      </c>
      <c r="F904" s="12">
        <v>0.561172</v>
      </c>
      <c r="G904" s="14">
        <f>IFERROR(__xludf.DUMMYFUNCTION("FILTER(WholeNMJData!E:E,WholeNMJData!$B:$B=$B904)"),303.5278)</f>
        <v>303.5278</v>
      </c>
      <c r="H904" s="14">
        <f t="shared" si="2"/>
        <v>6.378582127</v>
      </c>
      <c r="I904" s="14">
        <f>IFERROR(__xludf.DUMMYFUNCTION("FILTER(WholeNMJData!D:D,WholeNMJData!$B:$B=$B904)"),56.28444)</f>
        <v>56.28444</v>
      </c>
    </row>
    <row r="905">
      <c r="A905" s="3"/>
      <c r="B905" s="3" t="str">
        <f t="shared" si="1"/>
        <v>con_07m_m67_a3_002</v>
      </c>
      <c r="C905" s="9" t="s">
        <v>949</v>
      </c>
      <c r="D905" s="12">
        <v>28.0</v>
      </c>
      <c r="E905" s="12">
        <v>2970.17</v>
      </c>
      <c r="F905" s="12">
        <v>1.215166</v>
      </c>
      <c r="G905" s="14">
        <f>IFERROR(__xludf.DUMMYFUNCTION("FILTER(WholeNMJData!E:E,WholeNMJData!$B:$B=$B905)"),303.5278)</f>
        <v>303.5278</v>
      </c>
      <c r="H905" s="14">
        <f t="shared" si="2"/>
        <v>9.78549576</v>
      </c>
      <c r="I905" s="14">
        <f>IFERROR(__xludf.DUMMYFUNCTION("FILTER(WholeNMJData!D:D,WholeNMJData!$B:$B=$B905)"),56.28444)</f>
        <v>56.28444</v>
      </c>
    </row>
    <row r="906">
      <c r="A906" s="3"/>
      <c r="B906" s="3" t="str">
        <f t="shared" si="1"/>
        <v>con_07m_m67_a3_002</v>
      </c>
      <c r="C906" s="9" t="s">
        <v>950</v>
      </c>
      <c r="D906" s="12">
        <v>15.0</v>
      </c>
      <c r="E906" s="12">
        <v>3073.992</v>
      </c>
      <c r="F906" s="12">
        <v>0.67457</v>
      </c>
      <c r="G906" s="14">
        <f>IFERROR(__xludf.DUMMYFUNCTION("FILTER(WholeNMJData!E:E,WholeNMJData!$B:$B=$B906)"),303.5278)</f>
        <v>303.5278</v>
      </c>
      <c r="H906" s="14">
        <f t="shared" si="2"/>
        <v>10.1275468</v>
      </c>
      <c r="I906" s="14">
        <f>IFERROR(__xludf.DUMMYFUNCTION("FILTER(WholeNMJData!D:D,WholeNMJData!$B:$B=$B906)"),56.28444)</f>
        <v>56.28444</v>
      </c>
    </row>
    <row r="907">
      <c r="A907" s="3"/>
      <c r="B907" s="3" t="str">
        <f t="shared" si="1"/>
        <v>con_07m_m67_a3_002</v>
      </c>
      <c r="C907" s="9" t="s">
        <v>951</v>
      </c>
      <c r="D907" s="12">
        <v>10.0</v>
      </c>
      <c r="E907" s="12">
        <v>5980.871</v>
      </c>
      <c r="F907" s="12">
        <v>0.446447</v>
      </c>
      <c r="G907" s="14">
        <f>IFERROR(__xludf.DUMMYFUNCTION("FILTER(WholeNMJData!E:E,WholeNMJData!$B:$B=$B907)"),303.5278)</f>
        <v>303.5278</v>
      </c>
      <c r="H907" s="14">
        <f t="shared" si="2"/>
        <v>19.70452459</v>
      </c>
      <c r="I907" s="14">
        <f>IFERROR(__xludf.DUMMYFUNCTION("FILTER(WholeNMJData!D:D,WholeNMJData!$B:$B=$B907)"),56.28444)</f>
        <v>56.28444</v>
      </c>
    </row>
    <row r="908">
      <c r="A908" s="3"/>
      <c r="B908" s="3" t="str">
        <f t="shared" si="1"/>
        <v>con_07m_m67_a3_002</v>
      </c>
      <c r="C908" s="9" t="s">
        <v>952</v>
      </c>
      <c r="D908" s="12">
        <v>18.0</v>
      </c>
      <c r="E908" s="12">
        <v>2616.341</v>
      </c>
      <c r="F908" s="12">
        <v>0.600614</v>
      </c>
      <c r="G908" s="14">
        <f>IFERROR(__xludf.DUMMYFUNCTION("FILTER(WholeNMJData!E:E,WholeNMJData!$B:$B=$B908)"),303.5278)</f>
        <v>303.5278</v>
      </c>
      <c r="H908" s="14">
        <f t="shared" si="2"/>
        <v>8.619773872</v>
      </c>
      <c r="I908" s="14">
        <f>IFERROR(__xludf.DUMMYFUNCTION("FILTER(WholeNMJData!D:D,WholeNMJData!$B:$B=$B908)"),56.28444)</f>
        <v>56.28444</v>
      </c>
    </row>
    <row r="909">
      <c r="A909" s="3"/>
      <c r="B909" s="3" t="str">
        <f t="shared" si="1"/>
        <v>con_07m_m67_a3_002</v>
      </c>
      <c r="C909" s="9" t="s">
        <v>953</v>
      </c>
      <c r="D909" s="12">
        <v>28.0</v>
      </c>
      <c r="E909" s="12">
        <v>4895.506</v>
      </c>
      <c r="F909" s="12">
        <v>1.283782</v>
      </c>
      <c r="G909" s="14">
        <f>IFERROR(__xludf.DUMMYFUNCTION("FILTER(WholeNMJData!E:E,WholeNMJData!$B:$B=$B909)"),303.5278)</f>
        <v>303.5278</v>
      </c>
      <c r="H909" s="14">
        <f t="shared" si="2"/>
        <v>16.12869068</v>
      </c>
      <c r="I909" s="14">
        <f>IFERROR(__xludf.DUMMYFUNCTION("FILTER(WholeNMJData!D:D,WholeNMJData!$B:$B=$B909)"),56.28444)</f>
        <v>56.28444</v>
      </c>
    </row>
    <row r="910">
      <c r="A910" s="3"/>
      <c r="B910" s="3" t="str">
        <f t="shared" si="1"/>
        <v>con_07m_m67_a3_002</v>
      </c>
      <c r="C910" s="9" t="s">
        <v>954</v>
      </c>
      <c r="D910" s="12">
        <v>3.0</v>
      </c>
      <c r="E910" s="12">
        <v>2963.738</v>
      </c>
      <c r="F910" s="12">
        <v>0.856932</v>
      </c>
      <c r="G910" s="14">
        <f>IFERROR(__xludf.DUMMYFUNCTION("FILTER(WholeNMJData!E:E,WholeNMJData!$B:$B=$B910)"),303.5278)</f>
        <v>303.5278</v>
      </c>
      <c r="H910" s="14">
        <f t="shared" si="2"/>
        <v>9.76430495</v>
      </c>
      <c r="I910" s="14">
        <f>IFERROR(__xludf.DUMMYFUNCTION("FILTER(WholeNMJData!D:D,WholeNMJData!$B:$B=$B910)"),56.28444)</f>
        <v>56.28444</v>
      </c>
    </row>
    <row r="911">
      <c r="A911" s="3"/>
      <c r="B911" s="3" t="str">
        <f t="shared" si="1"/>
        <v>con_07m_m67_a3_002</v>
      </c>
      <c r="C911" s="9" t="s">
        <v>955</v>
      </c>
      <c r="D911" s="12">
        <v>8.0</v>
      </c>
      <c r="E911" s="12">
        <v>2637.247</v>
      </c>
      <c r="F911" s="12">
        <v>0.785216</v>
      </c>
      <c r="G911" s="14">
        <f>IFERROR(__xludf.DUMMYFUNCTION("FILTER(WholeNMJData!E:E,WholeNMJData!$B:$B=$B911)"),303.5278)</f>
        <v>303.5278</v>
      </c>
      <c r="H911" s="14">
        <f t="shared" si="2"/>
        <v>8.688650595</v>
      </c>
      <c r="I911" s="14">
        <f>IFERROR(__xludf.DUMMYFUNCTION("FILTER(WholeNMJData!D:D,WholeNMJData!$B:$B=$B911)"),56.28444)</f>
        <v>56.28444</v>
      </c>
    </row>
    <row r="912">
      <c r="A912" s="3"/>
      <c r="B912" s="3" t="str">
        <f t="shared" si="1"/>
        <v>con_07m_m67_a3_002</v>
      </c>
      <c r="C912" s="9" t="s">
        <v>956</v>
      </c>
      <c r="D912" s="12">
        <v>3.0</v>
      </c>
      <c r="E912" s="12">
        <v>2335.648</v>
      </c>
      <c r="F912" s="12">
        <v>0.410241</v>
      </c>
      <c r="G912" s="14">
        <f>IFERROR(__xludf.DUMMYFUNCTION("FILTER(WholeNMJData!E:E,WholeNMJData!$B:$B=$B912)"),303.5278)</f>
        <v>303.5278</v>
      </c>
      <c r="H912" s="14">
        <f t="shared" si="2"/>
        <v>7.695005202</v>
      </c>
      <c r="I912" s="14">
        <f>IFERROR(__xludf.DUMMYFUNCTION("FILTER(WholeNMJData!D:D,WholeNMJData!$B:$B=$B912)"),56.28444)</f>
        <v>56.28444</v>
      </c>
    </row>
    <row r="913">
      <c r="A913" s="3"/>
      <c r="B913" s="3" t="str">
        <f t="shared" si="1"/>
        <v>con_07m_m67_a3_002</v>
      </c>
      <c r="C913" s="9" t="s">
        <v>957</v>
      </c>
      <c r="D913" s="12">
        <v>3.0</v>
      </c>
      <c r="E913" s="12">
        <v>2519.116</v>
      </c>
      <c r="F913" s="12">
        <v>0.233885</v>
      </c>
      <c r="G913" s="14">
        <f>IFERROR(__xludf.DUMMYFUNCTION("FILTER(WholeNMJData!E:E,WholeNMJData!$B:$B=$B913)"),303.5278)</f>
        <v>303.5278</v>
      </c>
      <c r="H913" s="14">
        <f t="shared" si="2"/>
        <v>8.299457249</v>
      </c>
      <c r="I913" s="14">
        <f>IFERROR(__xludf.DUMMYFUNCTION("FILTER(WholeNMJData!D:D,WholeNMJData!$B:$B=$B913)"),56.28444)</f>
        <v>56.28444</v>
      </c>
    </row>
    <row r="914">
      <c r="A914" s="3"/>
      <c r="B914" s="3" t="str">
        <f t="shared" si="1"/>
        <v>con_07m_m67_a3_002</v>
      </c>
      <c r="C914" s="9" t="s">
        <v>958</v>
      </c>
      <c r="D914" s="12">
        <v>16.0</v>
      </c>
      <c r="E914" s="12">
        <v>5005.444</v>
      </c>
      <c r="F914" s="12">
        <v>1.071674</v>
      </c>
      <c r="G914" s="14">
        <f>IFERROR(__xludf.DUMMYFUNCTION("FILTER(WholeNMJData!E:E,WholeNMJData!$B:$B=$B914)"),303.5278)</f>
        <v>303.5278</v>
      </c>
      <c r="H914" s="14">
        <f t="shared" si="2"/>
        <v>16.49089144</v>
      </c>
      <c r="I914" s="14">
        <f>IFERROR(__xludf.DUMMYFUNCTION("FILTER(WholeNMJData!D:D,WholeNMJData!$B:$B=$B914)"),56.28444)</f>
        <v>56.28444</v>
      </c>
    </row>
    <row r="915">
      <c r="A915" s="3"/>
      <c r="B915" s="3" t="str">
        <f t="shared" si="1"/>
        <v>con_07m_m67_a3_002</v>
      </c>
      <c r="C915" s="9" t="s">
        <v>959</v>
      </c>
      <c r="D915" s="12">
        <v>49.0</v>
      </c>
      <c r="E915" s="12">
        <v>4530.568</v>
      </c>
      <c r="F915" s="12">
        <v>1.443135</v>
      </c>
      <c r="G915" s="14">
        <f>IFERROR(__xludf.DUMMYFUNCTION("FILTER(WholeNMJData!E:E,WholeNMJData!$B:$B=$B915)"),303.5278)</f>
        <v>303.5278</v>
      </c>
      <c r="H915" s="14">
        <f t="shared" si="2"/>
        <v>14.92636918</v>
      </c>
      <c r="I915" s="14">
        <f>IFERROR(__xludf.DUMMYFUNCTION("FILTER(WholeNMJData!D:D,WholeNMJData!$B:$B=$B915)"),56.28444)</f>
        <v>56.28444</v>
      </c>
    </row>
    <row r="916">
      <c r="A916" s="3"/>
      <c r="B916" s="3" t="str">
        <f t="shared" si="1"/>
        <v>con_07m_m67_a3_002</v>
      </c>
      <c r="C916" s="9" t="s">
        <v>960</v>
      </c>
      <c r="D916" s="12">
        <v>17.0</v>
      </c>
      <c r="E916" s="12">
        <v>2931.717</v>
      </c>
      <c r="F916" s="12">
        <v>1.099205</v>
      </c>
      <c r="G916" s="14">
        <f>IFERROR(__xludf.DUMMYFUNCTION("FILTER(WholeNMJData!E:E,WholeNMJData!$B:$B=$B916)"),303.5278)</f>
        <v>303.5278</v>
      </c>
      <c r="H916" s="14">
        <f t="shared" si="2"/>
        <v>9.658808847</v>
      </c>
      <c r="I916" s="14">
        <f>IFERROR(__xludf.DUMMYFUNCTION("FILTER(WholeNMJData!D:D,WholeNMJData!$B:$B=$B916)"),56.28444)</f>
        <v>56.28444</v>
      </c>
    </row>
    <row r="917">
      <c r="A917" s="3"/>
      <c r="B917" s="3" t="str">
        <f t="shared" si="1"/>
        <v>con_07m_m67_a3_002</v>
      </c>
      <c r="C917" s="9" t="s">
        <v>961</v>
      </c>
      <c r="D917" s="12">
        <v>28.0</v>
      </c>
      <c r="E917" s="12">
        <v>2761.33</v>
      </c>
      <c r="F917" s="12">
        <v>1.04126</v>
      </c>
      <c r="G917" s="14">
        <f>IFERROR(__xludf.DUMMYFUNCTION("FILTER(WholeNMJData!E:E,WholeNMJData!$B:$B=$B917)"),303.5278)</f>
        <v>303.5278</v>
      </c>
      <c r="H917" s="14">
        <f t="shared" si="2"/>
        <v>9.097453347</v>
      </c>
      <c r="I917" s="14">
        <f>IFERROR(__xludf.DUMMYFUNCTION("FILTER(WholeNMJData!D:D,WholeNMJData!$B:$B=$B917)"),56.28444)</f>
        <v>56.28444</v>
      </c>
    </row>
    <row r="918">
      <c r="A918" s="3"/>
      <c r="B918" s="3" t="str">
        <f t="shared" si="1"/>
        <v>con_07m_m67_a3_002</v>
      </c>
      <c r="C918" s="9" t="s">
        <v>962</v>
      </c>
      <c r="D918" s="12">
        <v>12.0</v>
      </c>
      <c r="E918" s="12">
        <v>2666.996</v>
      </c>
      <c r="F918" s="12">
        <v>0.914899</v>
      </c>
      <c r="G918" s="14">
        <f>IFERROR(__xludf.DUMMYFUNCTION("FILTER(WholeNMJData!E:E,WholeNMJData!$B:$B=$B918)"),303.5278)</f>
        <v>303.5278</v>
      </c>
      <c r="H918" s="14">
        <f t="shared" si="2"/>
        <v>8.786661387</v>
      </c>
      <c r="I918" s="14">
        <f>IFERROR(__xludf.DUMMYFUNCTION("FILTER(WholeNMJData!D:D,WholeNMJData!$B:$B=$B918)"),56.28444)</f>
        <v>56.28444</v>
      </c>
    </row>
    <row r="919">
      <c r="A919" s="3"/>
      <c r="B919" s="3" t="str">
        <f t="shared" si="1"/>
        <v>con_07m_m67_a3_002</v>
      </c>
      <c r="C919" s="9" t="s">
        <v>963</v>
      </c>
      <c r="D919" s="12">
        <v>22.0</v>
      </c>
      <c r="E919" s="12">
        <v>2337.354</v>
      </c>
      <c r="F919" s="12">
        <v>1.139656</v>
      </c>
      <c r="G919" s="14">
        <f>IFERROR(__xludf.DUMMYFUNCTION("FILTER(WholeNMJData!E:E,WholeNMJData!$B:$B=$B919)"),303.5278)</f>
        <v>303.5278</v>
      </c>
      <c r="H919" s="14">
        <f t="shared" si="2"/>
        <v>7.700625775</v>
      </c>
      <c r="I919" s="14">
        <f>IFERROR(__xludf.DUMMYFUNCTION("FILTER(WholeNMJData!D:D,WholeNMJData!$B:$B=$B919)"),56.28444)</f>
        <v>56.28444</v>
      </c>
    </row>
    <row r="920">
      <c r="A920" s="3"/>
      <c r="B920" s="3" t="str">
        <f t="shared" si="1"/>
        <v>con_07m_m67_a3_002</v>
      </c>
      <c r="C920" s="9" t="s">
        <v>964</v>
      </c>
      <c r="D920" s="12">
        <v>120.0</v>
      </c>
      <c r="E920" s="12">
        <v>5350.887</v>
      </c>
      <c r="F920" s="12">
        <v>1.632033</v>
      </c>
      <c r="G920" s="14">
        <f>IFERROR(__xludf.DUMMYFUNCTION("FILTER(WholeNMJData!E:E,WholeNMJData!$B:$B=$B920)"),303.5278)</f>
        <v>303.5278</v>
      </c>
      <c r="H920" s="14">
        <f t="shared" si="2"/>
        <v>17.62898489</v>
      </c>
      <c r="I920" s="14">
        <f>IFERROR(__xludf.DUMMYFUNCTION("FILTER(WholeNMJData!D:D,WholeNMJData!$B:$B=$B920)"),56.28444)</f>
        <v>56.28444</v>
      </c>
    </row>
    <row r="921">
      <c r="A921" s="3"/>
      <c r="B921" s="3" t="str">
        <f t="shared" si="1"/>
        <v>con_07m_m67_a3_002</v>
      </c>
      <c r="C921" s="9" t="s">
        <v>965</v>
      </c>
      <c r="D921" s="12">
        <v>10.0</v>
      </c>
      <c r="E921" s="12">
        <v>2919.803</v>
      </c>
      <c r="F921" s="12">
        <v>0.783175</v>
      </c>
      <c r="G921" s="14">
        <f>IFERROR(__xludf.DUMMYFUNCTION("FILTER(WholeNMJData!E:E,WholeNMJData!$B:$B=$B921)"),303.5278)</f>
        <v>303.5278</v>
      </c>
      <c r="H921" s="14">
        <f t="shared" si="2"/>
        <v>9.619557088</v>
      </c>
      <c r="I921" s="14">
        <f>IFERROR(__xludf.DUMMYFUNCTION("FILTER(WholeNMJData!D:D,WholeNMJData!$B:$B=$B921)"),56.28444)</f>
        <v>56.28444</v>
      </c>
    </row>
    <row r="922">
      <c r="A922" s="3"/>
      <c r="B922" s="3" t="str">
        <f t="shared" si="1"/>
        <v>con_07m_m67_a3_002</v>
      </c>
      <c r="C922" s="9" t="s">
        <v>966</v>
      </c>
      <c r="D922" s="12">
        <v>8.0</v>
      </c>
      <c r="E922" s="12">
        <v>2393.896</v>
      </c>
      <c r="F922" s="12">
        <v>0.888153</v>
      </c>
      <c r="G922" s="14">
        <f>IFERROR(__xludf.DUMMYFUNCTION("FILTER(WholeNMJData!E:E,WholeNMJData!$B:$B=$B922)"),303.5278)</f>
        <v>303.5278</v>
      </c>
      <c r="H922" s="14">
        <f t="shared" si="2"/>
        <v>7.886908547</v>
      </c>
      <c r="I922" s="14">
        <f>IFERROR(__xludf.DUMMYFUNCTION("FILTER(WholeNMJData!D:D,WholeNMJData!$B:$B=$B922)"),56.28444)</f>
        <v>56.28444</v>
      </c>
    </row>
    <row r="923">
      <c r="A923" s="3"/>
      <c r="B923" s="3" t="str">
        <f t="shared" si="1"/>
        <v>con_07m_m67_a3_002</v>
      </c>
      <c r="C923" s="9" t="s">
        <v>967</v>
      </c>
      <c r="D923" s="12">
        <v>47.0</v>
      </c>
      <c r="E923" s="12">
        <v>4937.716</v>
      </c>
      <c r="F923" s="12">
        <v>1.080192</v>
      </c>
      <c r="G923" s="14">
        <f>IFERROR(__xludf.DUMMYFUNCTION("FILTER(WholeNMJData!E:E,WholeNMJData!$B:$B=$B923)"),303.5278)</f>
        <v>303.5278</v>
      </c>
      <c r="H923" s="14">
        <f t="shared" si="2"/>
        <v>16.26775538</v>
      </c>
      <c r="I923" s="14">
        <f>IFERROR(__xludf.DUMMYFUNCTION("FILTER(WholeNMJData!D:D,WholeNMJData!$B:$B=$B923)"),56.28444)</f>
        <v>56.28444</v>
      </c>
    </row>
    <row r="924">
      <c r="A924" s="3"/>
      <c r="B924" s="3" t="str">
        <f t="shared" si="1"/>
        <v>con_07m_m67_a3_002</v>
      </c>
      <c r="C924" s="9" t="s">
        <v>968</v>
      </c>
      <c r="D924" s="12">
        <v>7.0</v>
      </c>
      <c r="E924" s="12">
        <v>2251.895</v>
      </c>
      <c r="F924" s="12">
        <v>0.922811</v>
      </c>
      <c r="G924" s="14">
        <f>IFERROR(__xludf.DUMMYFUNCTION("FILTER(WholeNMJData!E:E,WholeNMJData!$B:$B=$B924)"),303.5278)</f>
        <v>303.5278</v>
      </c>
      <c r="H924" s="14">
        <f t="shared" si="2"/>
        <v>7.419073311</v>
      </c>
      <c r="I924" s="14">
        <f>IFERROR(__xludf.DUMMYFUNCTION("FILTER(WholeNMJData!D:D,WholeNMJData!$B:$B=$B924)"),56.28444)</f>
        <v>56.28444</v>
      </c>
    </row>
    <row r="925">
      <c r="A925" s="3"/>
      <c r="B925" s="3" t="str">
        <f t="shared" si="1"/>
        <v>con_07m_m67_a3_002</v>
      </c>
      <c r="C925" s="9" t="s">
        <v>969</v>
      </c>
      <c r="D925" s="12">
        <v>29.0</v>
      </c>
      <c r="E925" s="12">
        <v>2985.656</v>
      </c>
      <c r="F925" s="12">
        <v>1.51871</v>
      </c>
      <c r="G925" s="14">
        <f>IFERROR(__xludf.DUMMYFUNCTION("FILTER(WholeNMJData!E:E,WholeNMJData!$B:$B=$B925)"),303.5278)</f>
        <v>303.5278</v>
      </c>
      <c r="H925" s="14">
        <f t="shared" si="2"/>
        <v>9.836515799</v>
      </c>
      <c r="I925" s="14">
        <f>IFERROR(__xludf.DUMMYFUNCTION("FILTER(WholeNMJData!D:D,WholeNMJData!$B:$B=$B925)"),56.28444)</f>
        <v>56.28444</v>
      </c>
    </row>
    <row r="926">
      <c r="A926" s="3"/>
      <c r="B926" s="3" t="str">
        <f t="shared" si="1"/>
        <v>con_07m_m67_a3_002</v>
      </c>
      <c r="C926" s="9" t="s">
        <v>970</v>
      </c>
      <c r="D926" s="12">
        <v>21.0</v>
      </c>
      <c r="E926" s="12">
        <v>6856.859</v>
      </c>
      <c r="F926" s="12">
        <v>1.291343</v>
      </c>
      <c r="G926" s="14">
        <f>IFERROR(__xludf.DUMMYFUNCTION("FILTER(WholeNMJData!E:E,WholeNMJData!$B:$B=$B926)"),303.5278)</f>
        <v>303.5278</v>
      </c>
      <c r="H926" s="14">
        <f t="shared" si="2"/>
        <v>22.5905469</v>
      </c>
      <c r="I926" s="14">
        <f>IFERROR(__xludf.DUMMYFUNCTION("FILTER(WholeNMJData!D:D,WholeNMJData!$B:$B=$B926)"),56.28444)</f>
        <v>56.28444</v>
      </c>
    </row>
    <row r="927">
      <c r="A927" s="3"/>
      <c r="B927" s="3" t="str">
        <f t="shared" si="1"/>
        <v>con_07m_m67_a3_002</v>
      </c>
      <c r="C927" s="9" t="s">
        <v>971</v>
      </c>
      <c r="D927" s="12">
        <v>7.0</v>
      </c>
      <c r="E927" s="12">
        <v>3644.233</v>
      </c>
      <c r="F927" s="12">
        <v>0.514925</v>
      </c>
      <c r="G927" s="14">
        <f>IFERROR(__xludf.DUMMYFUNCTION("FILTER(WholeNMJData!E:E,WholeNMJData!$B:$B=$B927)"),303.5278)</f>
        <v>303.5278</v>
      </c>
      <c r="H927" s="14">
        <f t="shared" si="2"/>
        <v>12.00625775</v>
      </c>
      <c r="I927" s="14">
        <f>IFERROR(__xludf.DUMMYFUNCTION("FILTER(WholeNMJData!D:D,WholeNMJData!$B:$B=$B927)"),56.28444)</f>
        <v>56.28444</v>
      </c>
    </row>
    <row r="928">
      <c r="A928" s="3"/>
      <c r="B928" s="3" t="str">
        <f t="shared" si="1"/>
        <v>con_07m_m67_a3_002</v>
      </c>
      <c r="C928" s="9" t="s">
        <v>972</v>
      </c>
      <c r="D928" s="12">
        <v>6.0</v>
      </c>
      <c r="E928" s="12">
        <v>2563.358</v>
      </c>
      <c r="F928" s="12">
        <v>0.982597</v>
      </c>
      <c r="G928" s="14">
        <f>IFERROR(__xludf.DUMMYFUNCTION("FILTER(WholeNMJData!E:E,WholeNMJData!$B:$B=$B928)"),303.5278)</f>
        <v>303.5278</v>
      </c>
      <c r="H928" s="14">
        <f t="shared" si="2"/>
        <v>8.44521655</v>
      </c>
      <c r="I928" s="14">
        <f>IFERROR(__xludf.DUMMYFUNCTION("FILTER(WholeNMJData!D:D,WholeNMJData!$B:$B=$B928)"),56.28444)</f>
        <v>56.28444</v>
      </c>
    </row>
    <row r="929">
      <c r="A929" s="3"/>
      <c r="B929" s="3" t="str">
        <f t="shared" si="1"/>
        <v>con_07m_m67_a3_002</v>
      </c>
      <c r="C929" s="9" t="s">
        <v>973</v>
      </c>
      <c r="D929" s="12">
        <v>8.0</v>
      </c>
      <c r="E929" s="12">
        <v>3682.795</v>
      </c>
      <c r="F929" s="12">
        <v>0.964416</v>
      </c>
      <c r="G929" s="14">
        <f>IFERROR(__xludf.DUMMYFUNCTION("FILTER(WholeNMJData!E:E,WholeNMJData!$B:$B=$B929)"),303.5278)</f>
        <v>303.5278</v>
      </c>
      <c r="H929" s="14">
        <f t="shared" si="2"/>
        <v>12.13330377</v>
      </c>
      <c r="I929" s="14">
        <f>IFERROR(__xludf.DUMMYFUNCTION("FILTER(WholeNMJData!D:D,WholeNMJData!$B:$B=$B929)"),56.28444)</f>
        <v>56.28444</v>
      </c>
    </row>
    <row r="930">
      <c r="A930" s="3"/>
      <c r="B930" s="3" t="str">
        <f t="shared" si="1"/>
        <v>con_07m_m67_a3_002</v>
      </c>
      <c r="C930" s="9" t="s">
        <v>974</v>
      </c>
      <c r="D930" s="12">
        <v>6.0</v>
      </c>
      <c r="E930" s="12">
        <v>2676.288</v>
      </c>
      <c r="F930" s="12">
        <v>0.235623</v>
      </c>
      <c r="G930" s="14">
        <f>IFERROR(__xludf.DUMMYFUNCTION("FILTER(WholeNMJData!E:E,WholeNMJData!$B:$B=$B930)"),303.5278)</f>
        <v>303.5278</v>
      </c>
      <c r="H930" s="14">
        <f t="shared" si="2"/>
        <v>8.817274727</v>
      </c>
      <c r="I930" s="14">
        <f>IFERROR(__xludf.DUMMYFUNCTION("FILTER(WholeNMJData!D:D,WholeNMJData!$B:$B=$B930)"),56.28444)</f>
        <v>56.28444</v>
      </c>
    </row>
    <row r="931">
      <c r="A931" s="3"/>
      <c r="B931" s="3" t="str">
        <f t="shared" si="1"/>
        <v>con_07m_m67_a3_002</v>
      </c>
      <c r="C931" s="9" t="s">
        <v>975</v>
      </c>
      <c r="D931" s="12">
        <v>61.0</v>
      </c>
      <c r="E931" s="12">
        <v>3951.262</v>
      </c>
      <c r="F931" s="12">
        <v>1.043177</v>
      </c>
      <c r="G931" s="14">
        <f>IFERROR(__xludf.DUMMYFUNCTION("FILTER(WholeNMJData!E:E,WholeNMJData!$B:$B=$B931)"),303.5278)</f>
        <v>303.5278</v>
      </c>
      <c r="H931" s="14">
        <f t="shared" si="2"/>
        <v>13.01779277</v>
      </c>
      <c r="I931" s="14">
        <f>IFERROR(__xludf.DUMMYFUNCTION("FILTER(WholeNMJData!D:D,WholeNMJData!$B:$B=$B931)"),56.28444)</f>
        <v>56.28444</v>
      </c>
    </row>
    <row r="932">
      <c r="A932" s="3"/>
      <c r="B932" s="3" t="str">
        <f t="shared" si="1"/>
        <v>con_07m_m67_a3_002</v>
      </c>
      <c r="C932" s="9" t="s">
        <v>976</v>
      </c>
      <c r="D932" s="12">
        <v>6.0</v>
      </c>
      <c r="E932" s="12">
        <v>5919.832</v>
      </c>
      <c r="F932" s="12">
        <v>0.388713</v>
      </c>
      <c r="G932" s="14">
        <f>IFERROR(__xludf.DUMMYFUNCTION("FILTER(WholeNMJData!E:E,WholeNMJData!$B:$B=$B932)"),303.5278)</f>
        <v>303.5278</v>
      </c>
      <c r="H932" s="14">
        <f t="shared" si="2"/>
        <v>19.50342605</v>
      </c>
      <c r="I932" s="14">
        <f>IFERROR(__xludf.DUMMYFUNCTION("FILTER(WholeNMJData!D:D,WholeNMJData!$B:$B=$B932)"),56.28444)</f>
        <v>56.28444</v>
      </c>
    </row>
    <row r="933">
      <c r="A933" s="3"/>
      <c r="B933" s="3" t="str">
        <f t="shared" si="1"/>
        <v>con_07m_m67_a3_002</v>
      </c>
      <c r="C933" s="9" t="s">
        <v>977</v>
      </c>
      <c r="D933" s="12">
        <v>4.0</v>
      </c>
      <c r="E933" s="12">
        <v>2039.357</v>
      </c>
      <c r="F933" s="12">
        <v>0.2495</v>
      </c>
      <c r="G933" s="14">
        <f>IFERROR(__xludf.DUMMYFUNCTION("FILTER(WholeNMJData!E:E,WholeNMJData!$B:$B=$B933)"),303.5278)</f>
        <v>303.5278</v>
      </c>
      <c r="H933" s="14">
        <f t="shared" si="2"/>
        <v>6.718847499</v>
      </c>
      <c r="I933" s="14">
        <f>IFERROR(__xludf.DUMMYFUNCTION("FILTER(WholeNMJData!D:D,WholeNMJData!$B:$B=$B933)"),56.28444)</f>
        <v>56.28444</v>
      </c>
    </row>
    <row r="934">
      <c r="A934" s="3"/>
      <c r="B934" s="3" t="str">
        <f t="shared" si="1"/>
        <v>con_07m_m67_a3_002</v>
      </c>
      <c r="C934" s="9" t="s">
        <v>978</v>
      </c>
      <c r="D934" s="12">
        <v>8.0</v>
      </c>
      <c r="E934" s="12">
        <v>9215.931</v>
      </c>
      <c r="F934" s="12">
        <v>0.468691</v>
      </c>
      <c r="G934" s="14">
        <f>IFERROR(__xludf.DUMMYFUNCTION("FILTER(WholeNMJData!E:E,WholeNMJData!$B:$B=$B934)"),303.5278)</f>
        <v>303.5278</v>
      </c>
      <c r="H934" s="14">
        <f t="shared" si="2"/>
        <v>30.3627246</v>
      </c>
      <c r="I934" s="14">
        <f>IFERROR(__xludf.DUMMYFUNCTION("FILTER(WholeNMJData!D:D,WholeNMJData!$B:$B=$B934)"),56.28444)</f>
        <v>56.28444</v>
      </c>
    </row>
    <row r="935">
      <c r="A935" s="3"/>
      <c r="B935" s="3" t="str">
        <f t="shared" si="1"/>
        <v>con_07m_m67_a3_002</v>
      </c>
      <c r="C935" s="9" t="s">
        <v>979</v>
      </c>
      <c r="D935" s="12">
        <v>6.0</v>
      </c>
      <c r="E935" s="12">
        <v>3243.077</v>
      </c>
      <c r="F935" s="12">
        <v>1.039895</v>
      </c>
      <c r="G935" s="14">
        <f>IFERROR(__xludf.DUMMYFUNCTION("FILTER(WholeNMJData!E:E,WholeNMJData!$B:$B=$B935)"),303.5278)</f>
        <v>303.5278</v>
      </c>
      <c r="H935" s="14">
        <f t="shared" si="2"/>
        <v>10.68461274</v>
      </c>
      <c r="I935" s="14">
        <f>IFERROR(__xludf.DUMMYFUNCTION("FILTER(WholeNMJData!D:D,WholeNMJData!$B:$B=$B935)"),56.28444)</f>
        <v>56.28444</v>
      </c>
    </row>
    <row r="936">
      <c r="A936" s="3"/>
      <c r="B936" s="3" t="str">
        <f t="shared" si="1"/>
        <v>con_07m_m67_a3_002</v>
      </c>
      <c r="C936" s="9" t="s">
        <v>980</v>
      </c>
      <c r="D936" s="12">
        <v>26.0</v>
      </c>
      <c r="E936" s="12">
        <v>5332.377</v>
      </c>
      <c r="F936" s="12">
        <v>0.977427</v>
      </c>
      <c r="G936" s="14">
        <f>IFERROR(__xludf.DUMMYFUNCTION("FILTER(WholeNMJData!E:E,WholeNMJData!$B:$B=$B936)"),303.5278)</f>
        <v>303.5278</v>
      </c>
      <c r="H936" s="14">
        <f t="shared" si="2"/>
        <v>17.56800201</v>
      </c>
      <c r="I936" s="14">
        <f>IFERROR(__xludf.DUMMYFUNCTION("FILTER(WholeNMJData!D:D,WholeNMJData!$B:$B=$B936)"),56.28444)</f>
        <v>56.28444</v>
      </c>
    </row>
    <row r="937">
      <c r="A937" s="3"/>
      <c r="B937" s="3" t="str">
        <f t="shared" si="1"/>
        <v>con_07m_m67_a3_002</v>
      </c>
      <c r="C937" s="9" t="s">
        <v>981</v>
      </c>
      <c r="D937" s="12">
        <v>82.0</v>
      </c>
      <c r="E937" s="12">
        <v>3736.3</v>
      </c>
      <c r="F937" s="12">
        <v>0.919681</v>
      </c>
      <c r="G937" s="14">
        <f>IFERROR(__xludf.DUMMYFUNCTION("FILTER(WholeNMJData!E:E,WholeNMJData!$B:$B=$B937)"),303.5278)</f>
        <v>303.5278</v>
      </c>
      <c r="H937" s="14">
        <f t="shared" si="2"/>
        <v>12.30958087</v>
      </c>
      <c r="I937" s="14">
        <f>IFERROR(__xludf.DUMMYFUNCTION("FILTER(WholeNMJData!D:D,WholeNMJData!$B:$B=$B937)"),56.28444)</f>
        <v>56.28444</v>
      </c>
    </row>
    <row r="938">
      <c r="A938" s="3"/>
      <c r="B938" s="3" t="str">
        <f t="shared" si="1"/>
        <v>con_07m_m67_a3_002</v>
      </c>
      <c r="C938" s="9" t="s">
        <v>982</v>
      </c>
      <c r="D938" s="12">
        <v>10.0</v>
      </c>
      <c r="E938" s="12">
        <v>2325.791</v>
      </c>
      <c r="F938" s="12">
        <v>1.223536</v>
      </c>
      <c r="G938" s="14">
        <f>IFERROR(__xludf.DUMMYFUNCTION("FILTER(WholeNMJData!E:E,WholeNMJData!$B:$B=$B938)"),303.5278)</f>
        <v>303.5278</v>
      </c>
      <c r="H938" s="14">
        <f t="shared" si="2"/>
        <v>7.662530417</v>
      </c>
      <c r="I938" s="14">
        <f>IFERROR(__xludf.DUMMYFUNCTION("FILTER(WholeNMJData!D:D,WholeNMJData!$B:$B=$B938)"),56.28444)</f>
        <v>56.28444</v>
      </c>
    </row>
    <row r="939">
      <c r="A939" s="3"/>
      <c r="B939" s="3" t="str">
        <f t="shared" si="1"/>
        <v>con_07m_m67_a3_002</v>
      </c>
      <c r="C939" s="9" t="s">
        <v>983</v>
      </c>
      <c r="D939" s="12">
        <v>49.0</v>
      </c>
      <c r="E939" s="12">
        <v>4395.136</v>
      </c>
      <c r="F939" s="12">
        <v>1.716805</v>
      </c>
      <c r="G939" s="14">
        <f>IFERROR(__xludf.DUMMYFUNCTION("FILTER(WholeNMJData!E:E,WholeNMJData!$B:$B=$B939)"),303.5278)</f>
        <v>303.5278</v>
      </c>
      <c r="H939" s="14">
        <f t="shared" si="2"/>
        <v>14.48017612</v>
      </c>
      <c r="I939" s="14">
        <f>IFERROR(__xludf.DUMMYFUNCTION("FILTER(WholeNMJData!D:D,WholeNMJData!$B:$B=$B939)"),56.28444)</f>
        <v>56.28444</v>
      </c>
    </row>
    <row r="940">
      <c r="A940" s="3"/>
      <c r="B940" s="3" t="str">
        <f t="shared" si="1"/>
        <v>con_07m_m67_a3_002</v>
      </c>
      <c r="C940" s="9" t="s">
        <v>984</v>
      </c>
      <c r="D940" s="12">
        <v>26.0</v>
      </c>
      <c r="E940" s="12">
        <v>5136.65</v>
      </c>
      <c r="F940" s="12">
        <v>1.270508</v>
      </c>
      <c r="G940" s="14">
        <f>IFERROR(__xludf.DUMMYFUNCTION("FILTER(WholeNMJData!E:E,WholeNMJData!$B:$B=$B940)"),303.5278)</f>
        <v>303.5278</v>
      </c>
      <c r="H940" s="14">
        <f t="shared" si="2"/>
        <v>16.92316157</v>
      </c>
      <c r="I940" s="14">
        <f>IFERROR(__xludf.DUMMYFUNCTION("FILTER(WholeNMJData!D:D,WholeNMJData!$B:$B=$B940)"),56.28444)</f>
        <v>56.28444</v>
      </c>
    </row>
    <row r="941">
      <c r="A941" s="3"/>
      <c r="B941" s="3" t="str">
        <f t="shared" si="1"/>
        <v>con_07m_m67_a3_002</v>
      </c>
      <c r="C941" s="9" t="s">
        <v>985</v>
      </c>
      <c r="D941" s="12">
        <v>8.0</v>
      </c>
      <c r="E941" s="12">
        <v>2939.2</v>
      </c>
      <c r="F941" s="12">
        <v>0.8676</v>
      </c>
      <c r="G941" s="14">
        <f>IFERROR(__xludf.DUMMYFUNCTION("FILTER(WholeNMJData!E:E,WholeNMJData!$B:$B=$B941)"),303.5278)</f>
        <v>303.5278</v>
      </c>
      <c r="H941" s="14">
        <f t="shared" si="2"/>
        <v>9.683462273</v>
      </c>
      <c r="I941" s="14">
        <f>IFERROR(__xludf.DUMMYFUNCTION("FILTER(WholeNMJData!D:D,WholeNMJData!$B:$B=$B941)"),56.28444)</f>
        <v>56.28444</v>
      </c>
    </row>
    <row r="942">
      <c r="A942" s="3"/>
      <c r="B942" s="3" t="str">
        <f t="shared" si="1"/>
        <v>con_07m_m67_a3_002</v>
      </c>
      <c r="C942" s="9" t="s">
        <v>986</v>
      </c>
      <c r="D942" s="12">
        <v>4.0</v>
      </c>
      <c r="E942" s="12">
        <v>3222.398</v>
      </c>
      <c r="F942" s="12">
        <v>0.283692</v>
      </c>
      <c r="G942" s="14">
        <f>IFERROR(__xludf.DUMMYFUNCTION("FILTER(WholeNMJData!E:E,WholeNMJData!$B:$B=$B942)"),303.5278)</f>
        <v>303.5278</v>
      </c>
      <c r="H942" s="14">
        <f t="shared" si="2"/>
        <v>10.61648389</v>
      </c>
      <c r="I942" s="14">
        <f>IFERROR(__xludf.DUMMYFUNCTION("FILTER(WholeNMJData!D:D,WholeNMJData!$B:$B=$B942)"),56.28444)</f>
        <v>56.28444</v>
      </c>
    </row>
    <row r="943">
      <c r="A943" s="3"/>
      <c r="B943" s="3" t="str">
        <f t="shared" si="1"/>
        <v>con_07m_m67_a3_002</v>
      </c>
      <c r="C943" s="9" t="s">
        <v>987</v>
      </c>
      <c r="D943" s="12">
        <v>8.0</v>
      </c>
      <c r="E943" s="12">
        <v>2599.694</v>
      </c>
      <c r="F943" s="12">
        <v>0.665381</v>
      </c>
      <c r="G943" s="14">
        <f>IFERROR(__xludf.DUMMYFUNCTION("FILTER(WholeNMJData!E:E,WholeNMJData!$B:$B=$B943)"),303.5278)</f>
        <v>303.5278</v>
      </c>
      <c r="H943" s="14">
        <f t="shared" si="2"/>
        <v>8.564928814</v>
      </c>
      <c r="I943" s="14">
        <f>IFERROR(__xludf.DUMMYFUNCTION("FILTER(WholeNMJData!D:D,WholeNMJData!$B:$B=$B943)"),56.28444)</f>
        <v>56.28444</v>
      </c>
    </row>
    <row r="944">
      <c r="A944" s="3"/>
      <c r="B944" s="3" t="str">
        <f t="shared" si="1"/>
        <v>con_07m_m67_a3_002</v>
      </c>
      <c r="C944" s="9" t="s">
        <v>988</v>
      </c>
      <c r="D944" s="12">
        <v>7.0</v>
      </c>
      <c r="E944" s="12">
        <v>2096.036</v>
      </c>
      <c r="F944" s="12">
        <v>1.002666</v>
      </c>
      <c r="G944" s="14">
        <f>IFERROR(__xludf.DUMMYFUNCTION("FILTER(WholeNMJData!E:E,WholeNMJData!$B:$B=$B944)"),303.5278)</f>
        <v>303.5278</v>
      </c>
      <c r="H944" s="14">
        <f t="shared" si="2"/>
        <v>6.90558163</v>
      </c>
      <c r="I944" s="14">
        <f>IFERROR(__xludf.DUMMYFUNCTION("FILTER(WholeNMJData!D:D,WholeNMJData!$B:$B=$B944)"),56.28444)</f>
        <v>56.28444</v>
      </c>
    </row>
    <row r="945">
      <c r="A945" s="3"/>
      <c r="B945" s="3" t="str">
        <f t="shared" si="1"/>
        <v>con_07m_m67_a3_002</v>
      </c>
      <c r="C945" s="9" t="s">
        <v>989</v>
      </c>
      <c r="D945" s="12">
        <v>53.0</v>
      </c>
      <c r="E945" s="12">
        <v>8665.02</v>
      </c>
      <c r="F945" s="12">
        <v>1.186034</v>
      </c>
      <c r="G945" s="14">
        <f>IFERROR(__xludf.DUMMYFUNCTION("FILTER(WholeNMJData!E:E,WholeNMJData!$B:$B=$B945)"),303.5278)</f>
        <v>303.5278</v>
      </c>
      <c r="H945" s="14">
        <f t="shared" si="2"/>
        <v>28.5476981</v>
      </c>
      <c r="I945" s="14">
        <f>IFERROR(__xludf.DUMMYFUNCTION("FILTER(WholeNMJData!D:D,WholeNMJData!$B:$B=$B945)"),56.28444)</f>
        <v>56.28444</v>
      </c>
    </row>
    <row r="946">
      <c r="A946" s="3"/>
      <c r="B946" s="3" t="str">
        <f t="shared" si="1"/>
        <v>con_07m_m67_a3_002</v>
      </c>
      <c r="C946" s="9" t="s">
        <v>990</v>
      </c>
      <c r="D946" s="12">
        <v>50.0</v>
      </c>
      <c r="E946" s="12">
        <v>4717.715</v>
      </c>
      <c r="F946" s="12">
        <v>1.445692</v>
      </c>
      <c r="G946" s="14">
        <f>IFERROR(__xludf.DUMMYFUNCTION("FILTER(WholeNMJData!E:E,WholeNMJData!$B:$B=$B946)"),303.5278)</f>
        <v>303.5278</v>
      </c>
      <c r="H946" s="14">
        <f t="shared" si="2"/>
        <v>15.54294203</v>
      </c>
      <c r="I946" s="14">
        <f>IFERROR(__xludf.DUMMYFUNCTION("FILTER(WholeNMJData!D:D,WholeNMJData!$B:$B=$B946)"),56.28444)</f>
        <v>56.28444</v>
      </c>
    </row>
    <row r="947">
      <c r="A947" s="3"/>
      <c r="B947" s="3" t="str">
        <f t="shared" si="1"/>
        <v>con_07m_m67_a3_002</v>
      </c>
      <c r="C947" s="9" t="s">
        <v>991</v>
      </c>
      <c r="D947" s="12">
        <v>68.0</v>
      </c>
      <c r="E947" s="12">
        <v>6900.012</v>
      </c>
      <c r="F947" s="12">
        <v>1.403036</v>
      </c>
      <c r="G947" s="14">
        <f>IFERROR(__xludf.DUMMYFUNCTION("FILTER(WholeNMJData!E:E,WholeNMJData!$B:$B=$B947)"),303.5278)</f>
        <v>303.5278</v>
      </c>
      <c r="H947" s="14">
        <f t="shared" si="2"/>
        <v>22.73271839</v>
      </c>
      <c r="I947" s="14">
        <f>IFERROR(__xludf.DUMMYFUNCTION("FILTER(WholeNMJData!D:D,WholeNMJData!$B:$B=$B947)"),56.28444)</f>
        <v>56.28444</v>
      </c>
    </row>
    <row r="948">
      <c r="A948" s="3"/>
      <c r="B948" s="3" t="str">
        <f t="shared" si="1"/>
        <v>con_07m_m67_a3_002</v>
      </c>
      <c r="C948" s="9" t="s">
        <v>992</v>
      </c>
      <c r="D948" s="12">
        <v>4.0</v>
      </c>
      <c r="E948" s="12">
        <v>2076.114</v>
      </c>
      <c r="F948" s="12">
        <v>1.212741</v>
      </c>
      <c r="G948" s="14">
        <f>IFERROR(__xludf.DUMMYFUNCTION("FILTER(WholeNMJData!E:E,WholeNMJData!$B:$B=$B948)"),303.5278)</f>
        <v>303.5278</v>
      </c>
      <c r="H948" s="14">
        <f t="shared" si="2"/>
        <v>6.839946786</v>
      </c>
      <c r="I948" s="14">
        <f>IFERROR(__xludf.DUMMYFUNCTION("FILTER(WholeNMJData!D:D,WholeNMJData!$B:$B=$B948)"),56.28444)</f>
        <v>56.28444</v>
      </c>
    </row>
    <row r="949">
      <c r="A949" s="3"/>
      <c r="B949" s="3" t="str">
        <f t="shared" si="1"/>
        <v>con_07m_m67_a3_002</v>
      </c>
      <c r="C949" s="9" t="s">
        <v>993</v>
      </c>
      <c r="D949" s="12">
        <v>8.0</v>
      </c>
      <c r="E949" s="12">
        <v>2267.432</v>
      </c>
      <c r="F949" s="12">
        <v>0.634378</v>
      </c>
      <c r="G949" s="14">
        <f>IFERROR(__xludf.DUMMYFUNCTION("FILTER(WholeNMJData!E:E,WholeNMJData!$B:$B=$B949)"),303.5278)</f>
        <v>303.5278</v>
      </c>
      <c r="H949" s="14">
        <f t="shared" si="2"/>
        <v>7.470261373</v>
      </c>
      <c r="I949" s="14">
        <f>IFERROR(__xludf.DUMMYFUNCTION("FILTER(WholeNMJData!D:D,WholeNMJData!$B:$B=$B949)"),56.28444)</f>
        <v>56.28444</v>
      </c>
    </row>
    <row r="950">
      <c r="A950" s="3"/>
      <c r="B950" s="3" t="str">
        <f t="shared" si="1"/>
        <v>con_07m_m67_a3_002</v>
      </c>
      <c r="C950" s="9" t="s">
        <v>994</v>
      </c>
      <c r="D950" s="12">
        <v>4.0</v>
      </c>
      <c r="E950" s="12">
        <v>2549.903</v>
      </c>
      <c r="F950" s="12">
        <v>0.526991</v>
      </c>
      <c r="G950" s="14">
        <f>IFERROR(__xludf.DUMMYFUNCTION("FILTER(WholeNMJData!E:E,WholeNMJData!$B:$B=$B950)"),303.5278)</f>
        <v>303.5278</v>
      </c>
      <c r="H950" s="14">
        <f t="shared" si="2"/>
        <v>8.400887826</v>
      </c>
      <c r="I950" s="14">
        <f>IFERROR(__xludf.DUMMYFUNCTION("FILTER(WholeNMJData!D:D,WholeNMJData!$B:$B=$B950)"),56.28444)</f>
        <v>56.28444</v>
      </c>
    </row>
    <row r="951">
      <c r="A951" s="3"/>
      <c r="B951" s="3" t="str">
        <f t="shared" si="1"/>
        <v>con_07m_m67_a3_002</v>
      </c>
      <c r="C951" s="9" t="s">
        <v>995</v>
      </c>
      <c r="D951" s="12">
        <v>4.0</v>
      </c>
      <c r="E951" s="12">
        <v>2684.52</v>
      </c>
      <c r="F951" s="12">
        <v>0.295467</v>
      </c>
      <c r="G951" s="14">
        <f>IFERROR(__xludf.DUMMYFUNCTION("FILTER(WholeNMJData!E:E,WholeNMJData!$B:$B=$B951)"),303.5278)</f>
        <v>303.5278</v>
      </c>
      <c r="H951" s="14">
        <f t="shared" si="2"/>
        <v>8.844395802</v>
      </c>
      <c r="I951" s="14">
        <f>IFERROR(__xludf.DUMMYFUNCTION("FILTER(WholeNMJData!D:D,WholeNMJData!$B:$B=$B951)"),56.28444)</f>
        <v>56.28444</v>
      </c>
    </row>
    <row r="952">
      <c r="A952" s="3"/>
      <c r="B952" s="3" t="str">
        <f t="shared" si="1"/>
        <v>con_07m_m67_a3_002</v>
      </c>
      <c r="C952" s="9" t="s">
        <v>996</v>
      </c>
      <c r="D952" s="12">
        <v>9.0</v>
      </c>
      <c r="E952" s="12">
        <v>2346.556</v>
      </c>
      <c r="F952" s="12">
        <v>0.649377</v>
      </c>
      <c r="G952" s="14">
        <f>IFERROR(__xludf.DUMMYFUNCTION("FILTER(WholeNMJData!E:E,WholeNMJData!$B:$B=$B952)"),303.5278)</f>
        <v>303.5278</v>
      </c>
      <c r="H952" s="14">
        <f t="shared" si="2"/>
        <v>7.730942602</v>
      </c>
      <c r="I952" s="14">
        <f>IFERROR(__xludf.DUMMYFUNCTION("FILTER(WholeNMJData!D:D,WholeNMJData!$B:$B=$B952)"),56.28444)</f>
        <v>56.28444</v>
      </c>
    </row>
    <row r="953">
      <c r="A953" s="3"/>
      <c r="B953" s="3" t="str">
        <f t="shared" si="1"/>
        <v>con_07m_m67_a3_002</v>
      </c>
      <c r="C953" s="9" t="s">
        <v>997</v>
      </c>
      <c r="D953" s="12">
        <v>6.0</v>
      </c>
      <c r="E953" s="12">
        <v>2768.858</v>
      </c>
      <c r="F953" s="12">
        <v>0.506016</v>
      </c>
      <c r="G953" s="14">
        <f>IFERROR(__xludf.DUMMYFUNCTION("FILTER(WholeNMJData!E:E,WholeNMJData!$B:$B=$B953)"),303.5278)</f>
        <v>303.5278</v>
      </c>
      <c r="H953" s="14">
        <f t="shared" si="2"/>
        <v>9.122255029</v>
      </c>
      <c r="I953" s="14">
        <f>IFERROR(__xludf.DUMMYFUNCTION("FILTER(WholeNMJData!D:D,WholeNMJData!$B:$B=$B953)"),56.28444)</f>
        <v>56.28444</v>
      </c>
    </row>
    <row r="954">
      <c r="A954" s="3"/>
      <c r="B954" s="3" t="str">
        <f t="shared" si="1"/>
        <v>con_07m_m67_a3_002</v>
      </c>
      <c r="C954" s="9" t="s">
        <v>998</v>
      </c>
      <c r="D954" s="12">
        <v>3.0</v>
      </c>
      <c r="E954" s="12">
        <v>2368.377</v>
      </c>
      <c r="F954" s="12">
        <v>0.754774</v>
      </c>
      <c r="G954" s="14">
        <f>IFERROR(__xludf.DUMMYFUNCTION("FILTER(WholeNMJData!E:E,WholeNMJData!$B:$B=$B954)"),303.5278)</f>
        <v>303.5278</v>
      </c>
      <c r="H954" s="14">
        <f t="shared" si="2"/>
        <v>7.802833876</v>
      </c>
      <c r="I954" s="14">
        <f>IFERROR(__xludf.DUMMYFUNCTION("FILTER(WholeNMJData!D:D,WholeNMJData!$B:$B=$B954)"),56.28444)</f>
        <v>56.28444</v>
      </c>
    </row>
    <row r="955">
      <c r="A955" s="3"/>
      <c r="B955" s="3" t="str">
        <f t="shared" si="1"/>
        <v>con_07m_m67_a3_002</v>
      </c>
      <c r="C955" s="9" t="s">
        <v>999</v>
      </c>
      <c r="D955" s="12">
        <v>14.0</v>
      </c>
      <c r="E955" s="12">
        <v>3085.543</v>
      </c>
      <c r="F955" s="12">
        <v>1.200005</v>
      </c>
      <c r="G955" s="14">
        <f>IFERROR(__xludf.DUMMYFUNCTION("FILTER(WholeNMJData!E:E,WholeNMJData!$B:$B=$B955)"),303.5278)</f>
        <v>303.5278</v>
      </c>
      <c r="H955" s="14">
        <f t="shared" si="2"/>
        <v>10.16560262</v>
      </c>
      <c r="I955" s="14">
        <f>IFERROR(__xludf.DUMMYFUNCTION("FILTER(WholeNMJData!D:D,WholeNMJData!$B:$B=$B955)"),56.28444)</f>
        <v>56.28444</v>
      </c>
    </row>
    <row r="956">
      <c r="A956" s="3"/>
      <c r="B956" s="3" t="str">
        <f t="shared" si="1"/>
        <v>con_07m_m67_a3_002</v>
      </c>
      <c r="C956" s="9" t="s">
        <v>1000</v>
      </c>
      <c r="D956" s="12">
        <v>6.0</v>
      </c>
      <c r="E956" s="12">
        <v>2676.32</v>
      </c>
      <c r="F956" s="12">
        <v>1.04842</v>
      </c>
      <c r="G956" s="14">
        <f>IFERROR(__xludf.DUMMYFUNCTION("FILTER(WholeNMJData!E:E,WholeNMJData!$B:$B=$B956)"),303.5278)</f>
        <v>303.5278</v>
      </c>
      <c r="H956" s="14">
        <f t="shared" si="2"/>
        <v>8.817380154</v>
      </c>
      <c r="I956" s="14">
        <f>IFERROR(__xludf.DUMMYFUNCTION("FILTER(WholeNMJData!D:D,WholeNMJData!$B:$B=$B956)"),56.28444)</f>
        <v>56.28444</v>
      </c>
    </row>
    <row r="957">
      <c r="A957" s="3"/>
      <c r="B957" s="3" t="str">
        <f t="shared" si="1"/>
        <v>con_07m_m67_a3_002</v>
      </c>
      <c r="C957" s="9" t="s">
        <v>1001</v>
      </c>
      <c r="D957" s="12">
        <v>13.0</v>
      </c>
      <c r="E957" s="12">
        <v>3465.835</v>
      </c>
      <c r="F957" s="12">
        <v>0.900154</v>
      </c>
      <c r="G957" s="14">
        <f>IFERROR(__xludf.DUMMYFUNCTION("FILTER(WholeNMJData!E:E,WholeNMJData!$B:$B=$B957)"),303.5278)</f>
        <v>303.5278</v>
      </c>
      <c r="H957" s="14">
        <f t="shared" si="2"/>
        <v>11.41850928</v>
      </c>
      <c r="I957" s="14">
        <f>IFERROR(__xludf.DUMMYFUNCTION("FILTER(WholeNMJData!D:D,WholeNMJData!$B:$B=$B957)"),56.28444)</f>
        <v>56.28444</v>
      </c>
    </row>
    <row r="958">
      <c r="A958" s="3"/>
      <c r="B958" s="3" t="str">
        <f t="shared" si="1"/>
        <v>con_07m_m67_a3_002</v>
      </c>
      <c r="C958" s="9" t="s">
        <v>1002</v>
      </c>
      <c r="D958" s="12">
        <v>3.0</v>
      </c>
      <c r="E958" s="12">
        <v>2266.007</v>
      </c>
      <c r="F958" s="12">
        <v>0.848853</v>
      </c>
      <c r="G958" s="14">
        <f>IFERROR(__xludf.DUMMYFUNCTION("FILTER(WholeNMJData!E:E,WholeNMJData!$B:$B=$B958)"),303.5278)</f>
        <v>303.5278</v>
      </c>
      <c r="H958" s="14">
        <f t="shared" si="2"/>
        <v>7.465566581</v>
      </c>
      <c r="I958" s="14">
        <f>IFERROR(__xludf.DUMMYFUNCTION("FILTER(WholeNMJData!D:D,WholeNMJData!$B:$B=$B958)"),56.28444)</f>
        <v>56.28444</v>
      </c>
    </row>
    <row r="959">
      <c r="A959" s="3"/>
      <c r="B959" s="3" t="str">
        <f t="shared" si="1"/>
        <v>con_07m_m67_a3_002</v>
      </c>
      <c r="C959" s="9" t="s">
        <v>1003</v>
      </c>
      <c r="D959" s="12">
        <v>5.0</v>
      </c>
      <c r="E959" s="12">
        <v>2700.902</v>
      </c>
      <c r="F959" s="12">
        <v>0.587584</v>
      </c>
      <c r="G959" s="14">
        <f>IFERROR(__xludf.DUMMYFUNCTION("FILTER(WholeNMJData!E:E,WholeNMJData!$B:$B=$B959)"),303.5278)</f>
        <v>303.5278</v>
      </c>
      <c r="H959" s="14">
        <f t="shared" si="2"/>
        <v>8.898367794</v>
      </c>
      <c r="I959" s="14">
        <f>IFERROR(__xludf.DUMMYFUNCTION("FILTER(WholeNMJData!D:D,WholeNMJData!$B:$B=$B959)"),56.28444)</f>
        <v>56.28444</v>
      </c>
    </row>
    <row r="960">
      <c r="A960" s="3"/>
      <c r="B960" s="3" t="str">
        <f t="shared" si="1"/>
        <v>con_07m_m67_a3_002</v>
      </c>
      <c r="C960" s="9" t="s">
        <v>1004</v>
      </c>
      <c r="D960" s="12">
        <v>9.0</v>
      </c>
      <c r="E960" s="12">
        <v>2820.032</v>
      </c>
      <c r="F960" s="12">
        <v>0.707159</v>
      </c>
      <c r="G960" s="14">
        <f>IFERROR(__xludf.DUMMYFUNCTION("FILTER(WholeNMJData!E:E,WholeNMJData!$B:$B=$B960)"),303.5278)</f>
        <v>303.5278</v>
      </c>
      <c r="H960" s="14">
        <f t="shared" si="2"/>
        <v>9.290852436</v>
      </c>
      <c r="I960" s="14">
        <f>IFERROR(__xludf.DUMMYFUNCTION("FILTER(WholeNMJData!D:D,WholeNMJData!$B:$B=$B960)"),56.28444)</f>
        <v>56.28444</v>
      </c>
    </row>
    <row r="961">
      <c r="A961" s="3"/>
      <c r="B961" s="3" t="str">
        <f t="shared" si="1"/>
        <v>con_07m_m67_a3_002</v>
      </c>
      <c r="C961" s="9" t="s">
        <v>1005</v>
      </c>
      <c r="D961" s="12">
        <v>9.0</v>
      </c>
      <c r="E961" s="12">
        <v>2124.538</v>
      </c>
      <c r="F961" s="12">
        <v>1.631699</v>
      </c>
      <c r="G961" s="14">
        <f>IFERROR(__xludf.DUMMYFUNCTION("FILTER(WholeNMJData!E:E,WholeNMJData!$B:$B=$B961)"),303.5278)</f>
        <v>303.5278</v>
      </c>
      <c r="H961" s="14">
        <f t="shared" si="2"/>
        <v>6.999484067</v>
      </c>
      <c r="I961" s="14">
        <f>IFERROR(__xludf.DUMMYFUNCTION("FILTER(WholeNMJData!D:D,WholeNMJData!$B:$B=$B961)"),56.28444)</f>
        <v>56.28444</v>
      </c>
    </row>
    <row r="962">
      <c r="A962" s="3"/>
      <c r="B962" s="3" t="str">
        <f t="shared" si="1"/>
        <v>con_07m_m67_a3_002</v>
      </c>
      <c r="C962" s="9" t="s">
        <v>1006</v>
      </c>
      <c r="D962" s="12">
        <v>9.0</v>
      </c>
      <c r="E962" s="12">
        <v>2973.033</v>
      </c>
      <c r="F962" s="12">
        <v>0.650215</v>
      </c>
      <c r="G962" s="14">
        <f>IFERROR(__xludf.DUMMYFUNCTION("FILTER(WholeNMJData!E:E,WholeNMJData!$B:$B=$B962)"),303.5278)</f>
        <v>303.5278</v>
      </c>
      <c r="H962" s="14">
        <f t="shared" si="2"/>
        <v>9.794928175</v>
      </c>
      <c r="I962" s="14">
        <f>IFERROR(__xludf.DUMMYFUNCTION("FILTER(WholeNMJData!D:D,WholeNMJData!$B:$B=$B962)"),56.28444)</f>
        <v>56.28444</v>
      </c>
    </row>
    <row r="963">
      <c r="A963" s="3"/>
      <c r="B963" s="3" t="str">
        <f t="shared" si="1"/>
        <v>con_07m_m67_a3_002</v>
      </c>
      <c r="C963" s="9" t="s">
        <v>1007</v>
      </c>
      <c r="D963" s="12">
        <v>3.0</v>
      </c>
      <c r="E963" s="12">
        <v>2577.117</v>
      </c>
      <c r="F963" s="12">
        <v>0.834364</v>
      </c>
      <c r="G963" s="14">
        <f>IFERROR(__xludf.DUMMYFUNCTION("FILTER(WholeNMJData!E:E,WholeNMJData!$B:$B=$B963)"),303.5278)</f>
        <v>303.5278</v>
      </c>
      <c r="H963" s="14">
        <f t="shared" si="2"/>
        <v>8.49054683</v>
      </c>
      <c r="I963" s="14">
        <f>IFERROR(__xludf.DUMMYFUNCTION("FILTER(WholeNMJData!D:D,WholeNMJData!$B:$B=$B963)"),56.28444)</f>
        <v>56.28444</v>
      </c>
    </row>
    <row r="964">
      <c r="A964" s="3"/>
      <c r="B964" s="3" t="str">
        <f t="shared" si="1"/>
        <v>con_07m_m67_a3_002</v>
      </c>
      <c r="C964" s="9" t="s">
        <v>1008</v>
      </c>
      <c r="D964" s="12">
        <v>4.0</v>
      </c>
      <c r="E964" s="12">
        <v>3293.904</v>
      </c>
      <c r="F964" s="12">
        <v>0.516555</v>
      </c>
      <c r="G964" s="14">
        <f>IFERROR(__xludf.DUMMYFUNCTION("FILTER(WholeNMJData!E:E,WholeNMJData!$B:$B=$B964)"),303.5278)</f>
        <v>303.5278</v>
      </c>
      <c r="H964" s="14">
        <f t="shared" si="2"/>
        <v>10.85206693</v>
      </c>
      <c r="I964" s="14">
        <f>IFERROR(__xludf.DUMMYFUNCTION("FILTER(WholeNMJData!D:D,WholeNMJData!$B:$B=$B964)"),56.28444)</f>
        <v>56.28444</v>
      </c>
    </row>
    <row r="965">
      <c r="A965" s="3"/>
      <c r="B965" s="3" t="str">
        <f t="shared" si="1"/>
        <v>con_07m_m67_a3_002</v>
      </c>
      <c r="C965" s="9" t="s">
        <v>1009</v>
      </c>
      <c r="D965" s="12">
        <v>13.0</v>
      </c>
      <c r="E965" s="12">
        <v>2617.386</v>
      </c>
      <c r="F965" s="12">
        <v>0.492996</v>
      </c>
      <c r="G965" s="14">
        <f>IFERROR(__xludf.DUMMYFUNCTION("FILTER(WholeNMJData!E:E,WholeNMJData!$B:$B=$B965)"),303.5278)</f>
        <v>303.5278</v>
      </c>
      <c r="H965" s="14">
        <f t="shared" si="2"/>
        <v>8.62321672</v>
      </c>
      <c r="I965" s="14">
        <f>IFERROR(__xludf.DUMMYFUNCTION("FILTER(WholeNMJData!D:D,WholeNMJData!$B:$B=$B965)"),56.28444)</f>
        <v>56.28444</v>
      </c>
    </row>
    <row r="966">
      <c r="A966" s="3"/>
      <c r="B966" s="3" t="str">
        <f t="shared" si="1"/>
        <v>con_07m_m67_a3_002</v>
      </c>
      <c r="C966" s="9" t="s">
        <v>1010</v>
      </c>
      <c r="D966" s="12">
        <v>3.0</v>
      </c>
      <c r="E966" s="12">
        <v>1844.767</v>
      </c>
      <c r="F966" s="12">
        <v>0.220644</v>
      </c>
      <c r="G966" s="14">
        <f>IFERROR(__xludf.DUMMYFUNCTION("FILTER(WholeNMJData!E:E,WholeNMJData!$B:$B=$B966)"),303.5278)</f>
        <v>303.5278</v>
      </c>
      <c r="H966" s="14">
        <f t="shared" si="2"/>
        <v>6.07775301</v>
      </c>
      <c r="I966" s="14">
        <f>IFERROR(__xludf.DUMMYFUNCTION("FILTER(WholeNMJData!D:D,WholeNMJData!$B:$B=$B966)"),56.28444)</f>
        <v>56.28444</v>
      </c>
    </row>
    <row r="967">
      <c r="A967" s="3"/>
      <c r="B967" s="3" t="str">
        <f t="shared" si="1"/>
        <v>con_07m_m67_a3_003</v>
      </c>
      <c r="C967" s="9" t="s">
        <v>1011</v>
      </c>
      <c r="D967" s="12">
        <v>86.0</v>
      </c>
      <c r="E967" s="12">
        <v>3492.601</v>
      </c>
      <c r="F967" s="12">
        <v>0.823371</v>
      </c>
      <c r="G967" s="14">
        <f>IFERROR(__xludf.DUMMYFUNCTION("FILTER(WholeNMJData!E:E,WholeNMJData!$B:$B=$B967)"),227.9883)</f>
        <v>227.9883</v>
      </c>
      <c r="H967" s="14">
        <f t="shared" si="2"/>
        <v>15.31921156</v>
      </c>
      <c r="I967" s="14">
        <f>IFERROR(__xludf.DUMMYFUNCTION("FILTER(WholeNMJData!D:D,WholeNMJData!$B:$B=$B967)"),45.72444)</f>
        <v>45.72444</v>
      </c>
    </row>
    <row r="968">
      <c r="A968" s="3"/>
      <c r="B968" s="3" t="str">
        <f t="shared" si="1"/>
        <v>con_07m_m67_a3_003</v>
      </c>
      <c r="C968" s="9" t="s">
        <v>1012</v>
      </c>
      <c r="D968" s="12">
        <v>7.0</v>
      </c>
      <c r="E968" s="12">
        <v>1918.674</v>
      </c>
      <c r="F968" s="12">
        <v>0.502727</v>
      </c>
      <c r="G968" s="14">
        <f>IFERROR(__xludf.DUMMYFUNCTION("FILTER(WholeNMJData!E:E,WholeNMJData!$B:$B=$B968)"),227.9883)</f>
        <v>227.9883</v>
      </c>
      <c r="H968" s="14">
        <f t="shared" si="2"/>
        <v>8.415668699</v>
      </c>
      <c r="I968" s="14">
        <f>IFERROR(__xludf.DUMMYFUNCTION("FILTER(WholeNMJData!D:D,WholeNMJData!$B:$B=$B968)"),45.72444)</f>
        <v>45.72444</v>
      </c>
    </row>
    <row r="969">
      <c r="A969" s="3"/>
      <c r="B969" s="3" t="str">
        <f t="shared" si="1"/>
        <v>con_07m_m67_a3_003</v>
      </c>
      <c r="C969" s="9" t="s">
        <v>1013</v>
      </c>
      <c r="D969" s="12">
        <v>23.0</v>
      </c>
      <c r="E969" s="12">
        <v>2392.143</v>
      </c>
      <c r="F969" s="12">
        <v>0.607278</v>
      </c>
      <c r="G969" s="14">
        <f>IFERROR(__xludf.DUMMYFUNCTION("FILTER(WholeNMJData!E:E,WholeNMJData!$B:$B=$B969)"),227.9883)</f>
        <v>227.9883</v>
      </c>
      <c r="H969" s="14">
        <f t="shared" si="2"/>
        <v>10.49239369</v>
      </c>
      <c r="I969" s="14">
        <f>IFERROR(__xludf.DUMMYFUNCTION("FILTER(WholeNMJData!D:D,WholeNMJData!$B:$B=$B969)"),45.72444)</f>
        <v>45.72444</v>
      </c>
    </row>
    <row r="970">
      <c r="A970" s="3"/>
      <c r="B970" s="3" t="str">
        <f t="shared" si="1"/>
        <v>con_07m_m67_a3_003</v>
      </c>
      <c r="C970" s="9" t="s">
        <v>1014</v>
      </c>
      <c r="D970" s="12">
        <v>29.0</v>
      </c>
      <c r="E970" s="12">
        <v>2700.582</v>
      </c>
      <c r="F970" s="12">
        <v>0.604621</v>
      </c>
      <c r="G970" s="14">
        <f>IFERROR(__xludf.DUMMYFUNCTION("FILTER(WholeNMJData!E:E,WholeNMJData!$B:$B=$B970)"),227.9883)</f>
        <v>227.9883</v>
      </c>
      <c r="H970" s="14">
        <f t="shared" si="2"/>
        <v>11.84526574</v>
      </c>
      <c r="I970" s="14">
        <f>IFERROR(__xludf.DUMMYFUNCTION("FILTER(WholeNMJData!D:D,WholeNMJData!$B:$B=$B970)"),45.72444)</f>
        <v>45.72444</v>
      </c>
    </row>
    <row r="971">
      <c r="A971" s="3"/>
      <c r="B971" s="3" t="str">
        <f t="shared" si="1"/>
        <v>con_07m_m67_a3_003</v>
      </c>
      <c r="C971" s="9" t="s">
        <v>1015</v>
      </c>
      <c r="D971" s="12">
        <v>57.0</v>
      </c>
      <c r="E971" s="12">
        <v>2297.139</v>
      </c>
      <c r="F971" s="12">
        <v>0.85699</v>
      </c>
      <c r="G971" s="14">
        <f>IFERROR(__xludf.DUMMYFUNCTION("FILTER(WholeNMJData!E:E,WholeNMJData!$B:$B=$B971)"),227.9883)</f>
        <v>227.9883</v>
      </c>
      <c r="H971" s="14">
        <f t="shared" si="2"/>
        <v>10.07568809</v>
      </c>
      <c r="I971" s="14">
        <f>IFERROR(__xludf.DUMMYFUNCTION("FILTER(WholeNMJData!D:D,WholeNMJData!$B:$B=$B971)"),45.72444)</f>
        <v>45.72444</v>
      </c>
    </row>
    <row r="972">
      <c r="A972" s="3"/>
      <c r="B972" s="3" t="str">
        <f t="shared" si="1"/>
        <v>con_07m_m67_a3_003</v>
      </c>
      <c r="C972" s="9" t="s">
        <v>1016</v>
      </c>
      <c r="D972" s="12">
        <v>5.0</v>
      </c>
      <c r="E972" s="12">
        <v>1853.089</v>
      </c>
      <c r="F972" s="12">
        <v>0.439023</v>
      </c>
      <c r="G972" s="14">
        <f>IFERROR(__xludf.DUMMYFUNCTION("FILTER(WholeNMJData!E:E,WholeNMJData!$B:$B=$B972)"),227.9883)</f>
        <v>227.9883</v>
      </c>
      <c r="H972" s="14">
        <f t="shared" si="2"/>
        <v>8.128000428</v>
      </c>
      <c r="I972" s="14">
        <f>IFERROR(__xludf.DUMMYFUNCTION("FILTER(WholeNMJData!D:D,WholeNMJData!$B:$B=$B972)"),45.72444)</f>
        <v>45.72444</v>
      </c>
    </row>
    <row r="973">
      <c r="A973" s="3"/>
      <c r="B973" s="3" t="str">
        <f t="shared" si="1"/>
        <v>con_07m_m67_a3_003</v>
      </c>
      <c r="C973" s="9" t="s">
        <v>1017</v>
      </c>
      <c r="D973" s="12">
        <v>3.0</v>
      </c>
      <c r="E973" s="12">
        <v>2150.137</v>
      </c>
      <c r="F973" s="12">
        <v>0.21536</v>
      </c>
      <c r="G973" s="14">
        <f>IFERROR(__xludf.DUMMYFUNCTION("FILTER(WholeNMJData!E:E,WholeNMJData!$B:$B=$B973)"),227.9883)</f>
        <v>227.9883</v>
      </c>
      <c r="H973" s="14">
        <f t="shared" si="2"/>
        <v>9.430909393</v>
      </c>
      <c r="I973" s="14">
        <f>IFERROR(__xludf.DUMMYFUNCTION("FILTER(WholeNMJData!D:D,WholeNMJData!$B:$B=$B973)"),45.72444)</f>
        <v>45.72444</v>
      </c>
    </row>
    <row r="974">
      <c r="A974" s="3"/>
      <c r="B974" s="3" t="str">
        <f t="shared" si="1"/>
        <v>con_07m_m67_a3_003</v>
      </c>
      <c r="C974" s="9" t="s">
        <v>1018</v>
      </c>
      <c r="D974" s="12">
        <v>11.0</v>
      </c>
      <c r="E974" s="12">
        <v>2088.341</v>
      </c>
      <c r="F974" s="12">
        <v>0.533374</v>
      </c>
      <c r="G974" s="14">
        <f>IFERROR(__xludf.DUMMYFUNCTION("FILTER(WholeNMJData!E:E,WholeNMJData!$B:$B=$B974)"),227.9883)</f>
        <v>227.9883</v>
      </c>
      <c r="H974" s="14">
        <f t="shared" si="2"/>
        <v>9.159860396</v>
      </c>
      <c r="I974" s="14">
        <f>IFERROR(__xludf.DUMMYFUNCTION("FILTER(WholeNMJData!D:D,WholeNMJData!$B:$B=$B974)"),45.72444)</f>
        <v>45.72444</v>
      </c>
    </row>
    <row r="975">
      <c r="A975" s="3"/>
      <c r="B975" s="3" t="str">
        <f t="shared" si="1"/>
        <v>con_07m_m67_a3_003</v>
      </c>
      <c r="C975" s="9" t="s">
        <v>1019</v>
      </c>
      <c r="D975" s="12">
        <v>4.0</v>
      </c>
      <c r="E975" s="12">
        <v>2418.001</v>
      </c>
      <c r="F975" s="12">
        <v>0.442791</v>
      </c>
      <c r="G975" s="14">
        <f>IFERROR(__xludf.DUMMYFUNCTION("FILTER(WholeNMJData!E:E,WholeNMJData!$B:$B=$B975)"),227.9883)</f>
        <v>227.9883</v>
      </c>
      <c r="H975" s="14">
        <f t="shared" si="2"/>
        <v>10.60581179</v>
      </c>
      <c r="I975" s="14">
        <f>IFERROR(__xludf.DUMMYFUNCTION("FILTER(WholeNMJData!D:D,WholeNMJData!$B:$B=$B975)"),45.72444)</f>
        <v>45.72444</v>
      </c>
    </row>
    <row r="976">
      <c r="A976" s="3"/>
      <c r="B976" s="3" t="str">
        <f t="shared" si="1"/>
        <v>con_07m_m67_a3_003</v>
      </c>
      <c r="C976" s="9" t="s">
        <v>1020</v>
      </c>
      <c r="D976" s="12">
        <v>53.0</v>
      </c>
      <c r="E976" s="12">
        <v>1933.171</v>
      </c>
      <c r="F976" s="12">
        <v>0.70922</v>
      </c>
      <c r="G976" s="14">
        <f>IFERROR(__xludf.DUMMYFUNCTION("FILTER(WholeNMJData!E:E,WholeNMJData!$B:$B=$B976)"),227.9883)</f>
        <v>227.9883</v>
      </c>
      <c r="H976" s="14">
        <f t="shared" si="2"/>
        <v>8.479255295</v>
      </c>
      <c r="I976" s="14">
        <f>IFERROR(__xludf.DUMMYFUNCTION("FILTER(WholeNMJData!D:D,WholeNMJData!$B:$B=$B976)"),45.72444)</f>
        <v>45.72444</v>
      </c>
    </row>
    <row r="977">
      <c r="A977" s="3"/>
      <c r="B977" s="3" t="str">
        <f t="shared" si="1"/>
        <v>con_07m_m67_a3_003</v>
      </c>
      <c r="C977" s="9" t="s">
        <v>1021</v>
      </c>
      <c r="D977" s="12">
        <v>21.0</v>
      </c>
      <c r="E977" s="12">
        <v>2056.35</v>
      </c>
      <c r="F977" s="12">
        <v>0.575825</v>
      </c>
      <c r="G977" s="14">
        <f>IFERROR(__xludf.DUMMYFUNCTION("FILTER(WholeNMJData!E:E,WholeNMJData!$B:$B=$B977)"),227.9883)</f>
        <v>227.9883</v>
      </c>
      <c r="H977" s="14">
        <f t="shared" si="2"/>
        <v>9.019541792</v>
      </c>
      <c r="I977" s="14">
        <f>IFERROR(__xludf.DUMMYFUNCTION("FILTER(WholeNMJData!D:D,WholeNMJData!$B:$B=$B977)"),45.72444)</f>
        <v>45.72444</v>
      </c>
    </row>
    <row r="978">
      <c r="A978" s="3"/>
      <c r="B978" s="3" t="str">
        <f t="shared" si="1"/>
        <v>con_07m_m67_a3_003</v>
      </c>
      <c r="C978" s="9" t="s">
        <v>1022</v>
      </c>
      <c r="D978" s="12">
        <v>33.0</v>
      </c>
      <c r="E978" s="12">
        <v>2631.133</v>
      </c>
      <c r="F978" s="12">
        <v>0.631542</v>
      </c>
      <c r="G978" s="14">
        <f>IFERROR(__xludf.DUMMYFUNCTION("FILTER(WholeNMJData!E:E,WholeNMJData!$B:$B=$B978)"),227.9883)</f>
        <v>227.9883</v>
      </c>
      <c r="H978" s="14">
        <f t="shared" si="2"/>
        <v>11.54064924</v>
      </c>
      <c r="I978" s="14">
        <f>IFERROR(__xludf.DUMMYFUNCTION("FILTER(WholeNMJData!D:D,WholeNMJData!$B:$B=$B978)"),45.72444)</f>
        <v>45.72444</v>
      </c>
    </row>
    <row r="979">
      <c r="A979" s="3"/>
      <c r="B979" s="3" t="str">
        <f t="shared" si="1"/>
        <v>con_07m_m67_a3_003</v>
      </c>
      <c r="C979" s="9" t="s">
        <v>1023</v>
      </c>
      <c r="D979" s="12">
        <v>3.0</v>
      </c>
      <c r="E979" s="12">
        <v>2089.119</v>
      </c>
      <c r="F979" s="12">
        <v>0.529631</v>
      </c>
      <c r="G979" s="14">
        <f>IFERROR(__xludf.DUMMYFUNCTION("FILTER(WholeNMJData!E:E,WholeNMJData!$B:$B=$B979)"),227.9883)</f>
        <v>227.9883</v>
      </c>
      <c r="H979" s="14">
        <f t="shared" si="2"/>
        <v>9.163272852</v>
      </c>
      <c r="I979" s="14">
        <f>IFERROR(__xludf.DUMMYFUNCTION("FILTER(WholeNMJData!D:D,WholeNMJData!$B:$B=$B979)"),45.72444)</f>
        <v>45.72444</v>
      </c>
    </row>
    <row r="980">
      <c r="A980" s="3"/>
      <c r="B980" s="3" t="str">
        <f t="shared" si="1"/>
        <v>con_07m_m67_a3_003</v>
      </c>
      <c r="C980" s="9" t="s">
        <v>1024</v>
      </c>
      <c r="D980" s="12">
        <v>32.0</v>
      </c>
      <c r="E980" s="12">
        <v>2265.172</v>
      </c>
      <c r="F980" s="12">
        <v>0.862529</v>
      </c>
      <c r="G980" s="14">
        <f>IFERROR(__xludf.DUMMYFUNCTION("FILTER(WholeNMJData!E:E,WholeNMJData!$B:$B=$B980)"),227.9883)</f>
        <v>227.9883</v>
      </c>
      <c r="H980" s="14">
        <f t="shared" si="2"/>
        <v>9.935474759</v>
      </c>
      <c r="I980" s="14">
        <f>IFERROR(__xludf.DUMMYFUNCTION("FILTER(WholeNMJData!D:D,WholeNMJData!$B:$B=$B980)"),45.72444)</f>
        <v>45.72444</v>
      </c>
    </row>
    <row r="981">
      <c r="A981" s="3"/>
      <c r="B981" s="3" t="str">
        <f t="shared" si="1"/>
        <v>con_07m_m67_a3_003</v>
      </c>
      <c r="C981" s="9" t="s">
        <v>1025</v>
      </c>
      <c r="D981" s="12">
        <v>37.0</v>
      </c>
      <c r="E981" s="12">
        <v>2349.215</v>
      </c>
      <c r="F981" s="12">
        <v>0.709114</v>
      </c>
      <c r="G981" s="14">
        <f>IFERROR(__xludf.DUMMYFUNCTION("FILTER(WholeNMJData!E:E,WholeNMJData!$B:$B=$B981)"),227.9883)</f>
        <v>227.9883</v>
      </c>
      <c r="H981" s="14">
        <f t="shared" si="2"/>
        <v>10.30410332</v>
      </c>
      <c r="I981" s="14">
        <f>IFERROR(__xludf.DUMMYFUNCTION("FILTER(WholeNMJData!D:D,WholeNMJData!$B:$B=$B981)"),45.72444)</f>
        <v>45.72444</v>
      </c>
    </row>
    <row r="982">
      <c r="A982" s="3"/>
      <c r="B982" s="3" t="str">
        <f t="shared" si="1"/>
        <v>con_07m_m67_a3_003</v>
      </c>
      <c r="C982" s="9" t="s">
        <v>1026</v>
      </c>
      <c r="D982" s="12">
        <v>38.0</v>
      </c>
      <c r="E982" s="12">
        <v>2964.562</v>
      </c>
      <c r="F982" s="12">
        <v>0.794488</v>
      </c>
      <c r="G982" s="14">
        <f>IFERROR(__xludf.DUMMYFUNCTION("FILTER(WholeNMJData!E:E,WholeNMJData!$B:$B=$B982)"),227.9883)</f>
        <v>227.9883</v>
      </c>
      <c r="H982" s="14">
        <f t="shared" si="2"/>
        <v>13.00313218</v>
      </c>
      <c r="I982" s="14">
        <f>IFERROR(__xludf.DUMMYFUNCTION("FILTER(WholeNMJData!D:D,WholeNMJData!$B:$B=$B982)"),45.72444)</f>
        <v>45.72444</v>
      </c>
    </row>
    <row r="983">
      <c r="A983" s="3"/>
      <c r="B983" s="3" t="str">
        <f t="shared" si="1"/>
        <v>con_07m_m67_a3_003</v>
      </c>
      <c r="C983" s="9" t="s">
        <v>1027</v>
      </c>
      <c r="D983" s="12">
        <v>197.0</v>
      </c>
      <c r="E983" s="12">
        <v>5187.607</v>
      </c>
      <c r="F983" s="12">
        <v>0.681475</v>
      </c>
      <c r="G983" s="14">
        <f>IFERROR(__xludf.DUMMYFUNCTION("FILTER(WholeNMJData!E:E,WholeNMJData!$B:$B=$B983)"),227.9883)</f>
        <v>227.9883</v>
      </c>
      <c r="H983" s="14">
        <f t="shared" si="2"/>
        <v>22.75382991</v>
      </c>
      <c r="I983" s="14">
        <f>IFERROR(__xludf.DUMMYFUNCTION("FILTER(WholeNMJData!D:D,WholeNMJData!$B:$B=$B983)"),45.72444)</f>
        <v>45.72444</v>
      </c>
    </row>
    <row r="984">
      <c r="A984" s="3"/>
      <c r="B984" s="3" t="str">
        <f t="shared" si="1"/>
        <v>con_07m_m67_a3_003</v>
      </c>
      <c r="C984" s="9" t="s">
        <v>1028</v>
      </c>
      <c r="D984" s="12">
        <v>5.0</v>
      </c>
      <c r="E984" s="12">
        <v>1791.341</v>
      </c>
      <c r="F984" s="12">
        <v>0.578866</v>
      </c>
      <c r="G984" s="14">
        <f>IFERROR(__xludf.DUMMYFUNCTION("FILTER(WholeNMJData!E:E,WholeNMJData!$B:$B=$B984)"),227.9883)</f>
        <v>227.9883</v>
      </c>
      <c r="H984" s="14">
        <f t="shared" si="2"/>
        <v>7.857161968</v>
      </c>
      <c r="I984" s="14">
        <f>IFERROR(__xludf.DUMMYFUNCTION("FILTER(WholeNMJData!D:D,WholeNMJData!$B:$B=$B984)"),45.72444)</f>
        <v>45.72444</v>
      </c>
    </row>
    <row r="985">
      <c r="A985" s="3"/>
      <c r="B985" s="3" t="str">
        <f t="shared" si="1"/>
        <v>con_07m_m67_a3_003</v>
      </c>
      <c r="C985" s="9" t="s">
        <v>1029</v>
      </c>
      <c r="D985" s="12">
        <v>3.0</v>
      </c>
      <c r="E985" s="12">
        <v>1705.134</v>
      </c>
      <c r="F985" s="12">
        <v>0.205085</v>
      </c>
      <c r="G985" s="14">
        <f>IFERROR(__xludf.DUMMYFUNCTION("FILTER(WholeNMJData!E:E,WholeNMJData!$B:$B=$B985)"),227.9883)</f>
        <v>227.9883</v>
      </c>
      <c r="H985" s="14">
        <f t="shared" si="2"/>
        <v>7.479041688</v>
      </c>
      <c r="I985" s="14">
        <f>IFERROR(__xludf.DUMMYFUNCTION("FILTER(WholeNMJData!D:D,WholeNMJData!$B:$B=$B985)"),45.72444)</f>
        <v>45.72444</v>
      </c>
    </row>
    <row r="986">
      <c r="A986" s="3"/>
      <c r="B986" s="3" t="str">
        <f t="shared" si="1"/>
        <v>con_07m_m67_a3_003</v>
      </c>
      <c r="C986" s="9" t="s">
        <v>1030</v>
      </c>
      <c r="D986" s="12">
        <v>3.0</v>
      </c>
      <c r="E986" s="12">
        <v>2117.256</v>
      </c>
      <c r="F986" s="12">
        <v>0.498887</v>
      </c>
      <c r="G986" s="14">
        <f>IFERROR(__xludf.DUMMYFUNCTION("FILTER(WholeNMJData!E:E,WholeNMJData!$B:$B=$B986)"),227.9883)</f>
        <v>227.9883</v>
      </c>
      <c r="H986" s="14">
        <f t="shared" si="2"/>
        <v>9.28668708</v>
      </c>
      <c r="I986" s="14">
        <f>IFERROR(__xludf.DUMMYFUNCTION("FILTER(WholeNMJData!D:D,WholeNMJData!$B:$B=$B986)"),45.72444)</f>
        <v>45.72444</v>
      </c>
    </row>
    <row r="987">
      <c r="A987" s="3"/>
      <c r="B987" s="3" t="str">
        <f t="shared" si="1"/>
        <v>con_07m_m67_a3_003</v>
      </c>
      <c r="C987" s="9" t="s">
        <v>1031</v>
      </c>
      <c r="D987" s="12">
        <v>57.0</v>
      </c>
      <c r="E987" s="12">
        <v>3371.967</v>
      </c>
      <c r="F987" s="12">
        <v>1.15589</v>
      </c>
      <c r="G987" s="14">
        <f>IFERROR(__xludf.DUMMYFUNCTION("FILTER(WholeNMJData!E:E,WholeNMJData!$B:$B=$B987)"),227.9883)</f>
        <v>227.9883</v>
      </c>
      <c r="H987" s="14">
        <f t="shared" si="2"/>
        <v>14.79008791</v>
      </c>
      <c r="I987" s="14">
        <f>IFERROR(__xludf.DUMMYFUNCTION("FILTER(WholeNMJData!D:D,WholeNMJData!$B:$B=$B987)"),45.72444)</f>
        <v>45.72444</v>
      </c>
    </row>
    <row r="988">
      <c r="A988" s="3"/>
      <c r="B988" s="3" t="str">
        <f t="shared" si="1"/>
        <v>con_07m_m67_a3_003</v>
      </c>
      <c r="C988" s="9" t="s">
        <v>1032</v>
      </c>
      <c r="D988" s="12">
        <v>3.0</v>
      </c>
      <c r="E988" s="12">
        <v>2029.763</v>
      </c>
      <c r="F988" s="12">
        <v>0.316164</v>
      </c>
      <c r="G988" s="14">
        <f>IFERROR(__xludf.DUMMYFUNCTION("FILTER(WholeNMJData!E:E,WholeNMJData!$B:$B=$B988)"),227.9883)</f>
        <v>227.9883</v>
      </c>
      <c r="H988" s="14">
        <f t="shared" si="2"/>
        <v>8.902926159</v>
      </c>
      <c r="I988" s="14">
        <f>IFERROR(__xludf.DUMMYFUNCTION("FILTER(WholeNMJData!D:D,WholeNMJData!$B:$B=$B988)"),45.72444)</f>
        <v>45.72444</v>
      </c>
    </row>
    <row r="989">
      <c r="A989" s="3"/>
      <c r="B989" s="3" t="str">
        <f t="shared" si="1"/>
        <v>con_07m_m67_a3_003</v>
      </c>
      <c r="C989" s="9" t="s">
        <v>1033</v>
      </c>
      <c r="D989" s="12">
        <v>25.0</v>
      </c>
      <c r="E989" s="12">
        <v>2622.719</v>
      </c>
      <c r="F989" s="12">
        <v>0.753106</v>
      </c>
      <c r="G989" s="14">
        <f>IFERROR(__xludf.DUMMYFUNCTION("FILTER(WholeNMJData!E:E,WholeNMJData!$B:$B=$B989)"),227.9883)</f>
        <v>227.9883</v>
      </c>
      <c r="H989" s="14">
        <f t="shared" si="2"/>
        <v>11.50374383</v>
      </c>
      <c r="I989" s="14">
        <f>IFERROR(__xludf.DUMMYFUNCTION("FILTER(WholeNMJData!D:D,WholeNMJData!$B:$B=$B989)"),45.72444)</f>
        <v>45.72444</v>
      </c>
    </row>
    <row r="990">
      <c r="A990" s="3"/>
      <c r="B990" s="3" t="str">
        <f t="shared" si="1"/>
        <v>con_07m_m67_a3_003</v>
      </c>
      <c r="C990" s="9" t="s">
        <v>1034</v>
      </c>
      <c r="D990" s="12">
        <v>3.0</v>
      </c>
      <c r="E990" s="12">
        <v>1617.498</v>
      </c>
      <c r="F990" s="12">
        <v>0.185843</v>
      </c>
      <c r="G990" s="14">
        <f>IFERROR(__xludf.DUMMYFUNCTION("FILTER(WholeNMJData!E:E,WholeNMJData!$B:$B=$B990)"),227.9883)</f>
        <v>227.9883</v>
      </c>
      <c r="H990" s="14">
        <f t="shared" si="2"/>
        <v>7.094653541</v>
      </c>
      <c r="I990" s="14">
        <f>IFERROR(__xludf.DUMMYFUNCTION("FILTER(WholeNMJData!D:D,WholeNMJData!$B:$B=$B990)"),45.72444)</f>
        <v>45.72444</v>
      </c>
    </row>
    <row r="991">
      <c r="A991" s="3"/>
      <c r="B991" s="3" t="str">
        <f t="shared" si="1"/>
        <v>con_07m_m67_a3_003</v>
      </c>
      <c r="C991" s="9" t="s">
        <v>1035</v>
      </c>
      <c r="D991" s="12">
        <v>91.0</v>
      </c>
      <c r="E991" s="12">
        <v>2801.748</v>
      </c>
      <c r="F991" s="12">
        <v>0.94484</v>
      </c>
      <c r="G991" s="14">
        <f>IFERROR(__xludf.DUMMYFUNCTION("FILTER(WholeNMJData!E:E,WholeNMJData!$B:$B=$B991)"),227.9883)</f>
        <v>227.9883</v>
      </c>
      <c r="H991" s="14">
        <f t="shared" si="2"/>
        <v>12.28899904</v>
      </c>
      <c r="I991" s="14">
        <f>IFERROR(__xludf.DUMMYFUNCTION("FILTER(WholeNMJData!D:D,WholeNMJData!$B:$B=$B991)"),45.72444)</f>
        <v>45.72444</v>
      </c>
    </row>
    <row r="992">
      <c r="A992" s="3"/>
      <c r="B992" s="3" t="str">
        <f t="shared" si="1"/>
        <v>con_07m_m67_a3_003</v>
      </c>
      <c r="C992" s="9" t="s">
        <v>1036</v>
      </c>
      <c r="D992" s="12">
        <v>35.0</v>
      </c>
      <c r="E992" s="12">
        <v>2624.352</v>
      </c>
      <c r="F992" s="12">
        <v>0.875222</v>
      </c>
      <c r="G992" s="14">
        <f>IFERROR(__xludf.DUMMYFUNCTION("FILTER(WholeNMJData!E:E,WholeNMJData!$B:$B=$B992)"),227.9883)</f>
        <v>227.9883</v>
      </c>
      <c r="H992" s="14">
        <f t="shared" si="2"/>
        <v>11.51090648</v>
      </c>
      <c r="I992" s="14">
        <f>IFERROR(__xludf.DUMMYFUNCTION("FILTER(WholeNMJData!D:D,WholeNMJData!$B:$B=$B992)"),45.72444)</f>
        <v>45.72444</v>
      </c>
    </row>
    <row r="993">
      <c r="A993" s="3"/>
      <c r="B993" s="3" t="str">
        <f t="shared" si="1"/>
        <v>con_07m_m67_a3_003</v>
      </c>
      <c r="C993" s="9" t="s">
        <v>1037</v>
      </c>
      <c r="D993" s="12">
        <v>8.0</v>
      </c>
      <c r="E993" s="12">
        <v>2281.047</v>
      </c>
      <c r="F993" s="12">
        <v>0.839898</v>
      </c>
      <c r="G993" s="14">
        <f>IFERROR(__xludf.DUMMYFUNCTION("FILTER(WholeNMJData!E:E,WholeNMJData!$B:$B=$B993)"),227.9883)</f>
        <v>227.9883</v>
      </c>
      <c r="H993" s="14">
        <f t="shared" si="2"/>
        <v>10.00510553</v>
      </c>
      <c r="I993" s="14">
        <f>IFERROR(__xludf.DUMMYFUNCTION("FILTER(WholeNMJData!D:D,WholeNMJData!$B:$B=$B993)"),45.72444)</f>
        <v>45.72444</v>
      </c>
    </row>
    <row r="994">
      <c r="A994" s="3"/>
      <c r="B994" s="3" t="str">
        <f t="shared" si="1"/>
        <v>con_07m_m67_a3_003</v>
      </c>
      <c r="C994" s="9" t="s">
        <v>1038</v>
      </c>
      <c r="D994" s="12">
        <v>3.0</v>
      </c>
      <c r="E994" s="12">
        <v>1838.627</v>
      </c>
      <c r="F994" s="12">
        <v>0.421694</v>
      </c>
      <c r="G994" s="14">
        <f>IFERROR(__xludf.DUMMYFUNCTION("FILTER(WholeNMJData!E:E,WholeNMJData!$B:$B=$B994)"),227.9883)</f>
        <v>227.9883</v>
      </c>
      <c r="H994" s="14">
        <f t="shared" si="2"/>
        <v>8.064567348</v>
      </c>
      <c r="I994" s="14">
        <f>IFERROR(__xludf.DUMMYFUNCTION("FILTER(WholeNMJData!D:D,WholeNMJData!$B:$B=$B994)"),45.72444)</f>
        <v>45.72444</v>
      </c>
    </row>
    <row r="995">
      <c r="A995" s="3"/>
      <c r="B995" s="3" t="str">
        <f t="shared" si="1"/>
        <v>con_07m_m67_a3_003</v>
      </c>
      <c r="C995" s="9" t="s">
        <v>1039</v>
      </c>
      <c r="D995" s="12">
        <v>21.0</v>
      </c>
      <c r="E995" s="12">
        <v>2278.05</v>
      </c>
      <c r="F995" s="12">
        <v>0.856226</v>
      </c>
      <c r="G995" s="14">
        <f>IFERROR(__xludf.DUMMYFUNCTION("FILTER(WholeNMJData!E:E,WholeNMJData!$B:$B=$B995)"),227.9883)</f>
        <v>227.9883</v>
      </c>
      <c r="H995" s="14">
        <f t="shared" si="2"/>
        <v>9.991960114</v>
      </c>
      <c r="I995" s="14">
        <f>IFERROR(__xludf.DUMMYFUNCTION("FILTER(WholeNMJData!D:D,WholeNMJData!$B:$B=$B995)"),45.72444)</f>
        <v>45.72444</v>
      </c>
    </row>
    <row r="996">
      <c r="A996" s="3"/>
      <c r="B996" s="3" t="str">
        <f t="shared" si="1"/>
        <v>con_07m_m67_a3_003</v>
      </c>
      <c r="C996" s="9" t="s">
        <v>1040</v>
      </c>
      <c r="D996" s="12">
        <v>3.0</v>
      </c>
      <c r="E996" s="12">
        <v>1862.365</v>
      </c>
      <c r="F996" s="12">
        <v>0.346851</v>
      </c>
      <c r="G996" s="14">
        <f>IFERROR(__xludf.DUMMYFUNCTION("FILTER(WholeNMJData!E:E,WholeNMJData!$B:$B=$B996)"),227.9883)</f>
        <v>227.9883</v>
      </c>
      <c r="H996" s="14">
        <f t="shared" si="2"/>
        <v>8.168686726</v>
      </c>
      <c r="I996" s="14">
        <f>IFERROR(__xludf.DUMMYFUNCTION("FILTER(WholeNMJData!D:D,WholeNMJData!$B:$B=$B996)"),45.72444)</f>
        <v>45.72444</v>
      </c>
    </row>
    <row r="997">
      <c r="A997" s="3"/>
      <c r="B997" s="3" t="str">
        <f t="shared" si="1"/>
        <v>con_07m_m67_a3_003</v>
      </c>
      <c r="C997" s="9" t="s">
        <v>1041</v>
      </c>
      <c r="D997" s="12">
        <v>7.0</v>
      </c>
      <c r="E997" s="12">
        <v>2150.251</v>
      </c>
      <c r="F997" s="12">
        <v>0.542716</v>
      </c>
      <c r="G997" s="14">
        <f>IFERROR(__xludf.DUMMYFUNCTION("FILTER(WholeNMJData!E:E,WholeNMJData!$B:$B=$B997)"),227.9883)</f>
        <v>227.9883</v>
      </c>
      <c r="H997" s="14">
        <f t="shared" si="2"/>
        <v>9.431409419</v>
      </c>
      <c r="I997" s="14">
        <f>IFERROR(__xludf.DUMMYFUNCTION("FILTER(WholeNMJData!D:D,WholeNMJData!$B:$B=$B997)"),45.72444)</f>
        <v>45.72444</v>
      </c>
    </row>
    <row r="998">
      <c r="A998" s="3"/>
      <c r="B998" s="3" t="str">
        <f t="shared" si="1"/>
        <v>con_07m_m67_a3_003</v>
      </c>
      <c r="C998" s="9" t="s">
        <v>1042</v>
      </c>
      <c r="D998" s="12">
        <v>28.0</v>
      </c>
      <c r="E998" s="12">
        <v>2484.683</v>
      </c>
      <c r="F998" s="12">
        <v>0.621119</v>
      </c>
      <c r="G998" s="14">
        <f>IFERROR(__xludf.DUMMYFUNCTION("FILTER(WholeNMJData!E:E,WholeNMJData!$B:$B=$B998)"),227.9883)</f>
        <v>227.9883</v>
      </c>
      <c r="H998" s="14">
        <f t="shared" si="2"/>
        <v>10.89829171</v>
      </c>
      <c r="I998" s="14">
        <f>IFERROR(__xludf.DUMMYFUNCTION("FILTER(WholeNMJData!D:D,WholeNMJData!$B:$B=$B998)"),45.72444)</f>
        <v>45.72444</v>
      </c>
    </row>
    <row r="999">
      <c r="A999" s="3"/>
      <c r="B999" s="3" t="str">
        <f t="shared" si="1"/>
        <v>con_07m_m67_a3_003</v>
      </c>
      <c r="C999" s="9" t="s">
        <v>1043</v>
      </c>
      <c r="D999" s="12">
        <v>3.0</v>
      </c>
      <c r="E999" s="12">
        <v>1652.208</v>
      </c>
      <c r="F999" s="12">
        <v>0.375995</v>
      </c>
      <c r="G999" s="14">
        <f>IFERROR(__xludf.DUMMYFUNCTION("FILTER(WholeNMJData!E:E,WholeNMJData!$B:$B=$B999)"),227.9883)</f>
        <v>227.9883</v>
      </c>
      <c r="H999" s="14">
        <f t="shared" si="2"/>
        <v>7.246898196</v>
      </c>
      <c r="I999" s="14">
        <f>IFERROR(__xludf.DUMMYFUNCTION("FILTER(WholeNMJData!D:D,WholeNMJData!$B:$B=$B999)"),45.72444)</f>
        <v>45.72444</v>
      </c>
    </row>
    <row r="1000">
      <c r="A1000" s="3"/>
      <c r="B1000" s="3" t="str">
        <f t="shared" si="1"/>
        <v>con_07m_m67_a3_003</v>
      </c>
      <c r="C1000" s="9" t="s">
        <v>1044</v>
      </c>
      <c r="D1000" s="12">
        <v>3.0</v>
      </c>
      <c r="E1000" s="12">
        <v>1826.788</v>
      </c>
      <c r="F1000" s="12">
        <v>0.281026</v>
      </c>
      <c r="G1000" s="14">
        <f>IFERROR(__xludf.DUMMYFUNCTION("FILTER(WholeNMJData!E:E,WholeNMJData!$B:$B=$B1000)"),227.9883)</f>
        <v>227.9883</v>
      </c>
      <c r="H1000" s="14">
        <f t="shared" si="2"/>
        <v>8.012639245</v>
      </c>
      <c r="I1000" s="14">
        <f>IFERROR(__xludf.DUMMYFUNCTION("FILTER(WholeNMJData!D:D,WholeNMJData!$B:$B=$B1000)"),45.72444)</f>
        <v>45.72444</v>
      </c>
    </row>
    <row r="1001">
      <c r="A1001" s="3"/>
      <c r="B1001" s="3" t="str">
        <f t="shared" si="1"/>
        <v>con_07m_m67_a3_003</v>
      </c>
      <c r="C1001" s="9" t="s">
        <v>1045</v>
      </c>
      <c r="D1001" s="12">
        <v>3.0</v>
      </c>
      <c r="E1001" s="12">
        <v>2062.017</v>
      </c>
      <c r="F1001" s="12">
        <v>0.234721</v>
      </c>
      <c r="G1001" s="14">
        <f>IFERROR(__xludf.DUMMYFUNCTION("FILTER(WholeNMJData!E:E,WholeNMJData!$B:$B=$B1001)"),227.9883)</f>
        <v>227.9883</v>
      </c>
      <c r="H1001" s="14">
        <f t="shared" si="2"/>
        <v>9.044398331</v>
      </c>
      <c r="I1001" s="14">
        <f>IFERROR(__xludf.DUMMYFUNCTION("FILTER(WholeNMJData!D:D,WholeNMJData!$B:$B=$B1001)"),45.72444)</f>
        <v>45.72444</v>
      </c>
    </row>
    <row r="1002">
      <c r="A1002" s="3"/>
      <c r="B1002" s="3" t="str">
        <f t="shared" si="1"/>
        <v>con_07m_m67_a3_003</v>
      </c>
      <c r="C1002" s="9" t="s">
        <v>1046</v>
      </c>
      <c r="D1002" s="12">
        <v>9.0</v>
      </c>
      <c r="E1002" s="12">
        <v>3329.648</v>
      </c>
      <c r="F1002" s="12">
        <v>0.709094</v>
      </c>
      <c r="G1002" s="14">
        <f>IFERROR(__xludf.DUMMYFUNCTION("FILTER(WholeNMJData!E:E,WholeNMJData!$B:$B=$B1002)"),227.9883)</f>
        <v>227.9883</v>
      </c>
      <c r="H1002" s="14">
        <f t="shared" si="2"/>
        <v>14.60446874</v>
      </c>
      <c r="I1002" s="14">
        <f>IFERROR(__xludf.DUMMYFUNCTION("FILTER(WholeNMJData!D:D,WholeNMJData!$B:$B=$B1002)"),45.72444)</f>
        <v>45.72444</v>
      </c>
    </row>
    <row r="1003">
      <c r="A1003" s="3"/>
      <c r="B1003" s="3" t="str">
        <f t="shared" si="1"/>
        <v>con_07m_m67_a3_003</v>
      </c>
      <c r="C1003" s="9" t="s">
        <v>1047</v>
      </c>
      <c r="D1003" s="12">
        <v>4.0</v>
      </c>
      <c r="E1003" s="12">
        <v>1935.662</v>
      </c>
      <c r="F1003" s="12">
        <v>0.581075</v>
      </c>
      <c r="G1003" s="14">
        <f>IFERROR(__xludf.DUMMYFUNCTION("FILTER(WholeNMJData!E:E,WholeNMJData!$B:$B=$B1003)"),227.9883)</f>
        <v>227.9883</v>
      </c>
      <c r="H1003" s="14">
        <f t="shared" si="2"/>
        <v>8.490181294</v>
      </c>
      <c r="I1003" s="14">
        <f>IFERROR(__xludf.DUMMYFUNCTION("FILTER(WholeNMJData!D:D,WholeNMJData!$B:$B=$B1003)"),45.72444)</f>
        <v>45.72444</v>
      </c>
    </row>
    <row r="1004">
      <c r="A1004" s="3"/>
      <c r="B1004" s="3" t="str">
        <f t="shared" si="1"/>
        <v>con_07m_m67_a3_003</v>
      </c>
      <c r="C1004" s="9" t="s">
        <v>1048</v>
      </c>
      <c r="D1004" s="12">
        <v>9.0</v>
      </c>
      <c r="E1004" s="12">
        <v>2012.122</v>
      </c>
      <c r="F1004" s="12">
        <v>0.754883</v>
      </c>
      <c r="G1004" s="14">
        <f>IFERROR(__xludf.DUMMYFUNCTION("FILTER(WholeNMJData!E:E,WholeNMJData!$B:$B=$B1004)"),227.9883)</f>
        <v>227.9883</v>
      </c>
      <c r="H1004" s="14">
        <f t="shared" si="2"/>
        <v>8.825549381</v>
      </c>
      <c r="I1004" s="14">
        <f>IFERROR(__xludf.DUMMYFUNCTION("FILTER(WholeNMJData!D:D,WholeNMJData!$B:$B=$B1004)"),45.72444)</f>
        <v>45.72444</v>
      </c>
    </row>
    <row r="1005">
      <c r="A1005" s="3"/>
      <c r="B1005" s="3" t="str">
        <f t="shared" si="1"/>
        <v>con_07m_m67_a3_003</v>
      </c>
      <c r="C1005" s="9" t="s">
        <v>1049</v>
      </c>
      <c r="D1005" s="12">
        <v>25.0</v>
      </c>
      <c r="E1005" s="12">
        <v>2263.447</v>
      </c>
      <c r="F1005" s="12">
        <v>0.864814</v>
      </c>
      <c r="G1005" s="14">
        <f>IFERROR(__xludf.DUMMYFUNCTION("FILTER(WholeNMJData!E:E,WholeNMJData!$B:$B=$B1005)"),227.9883)</f>
        <v>227.9883</v>
      </c>
      <c r="H1005" s="14">
        <f t="shared" si="2"/>
        <v>9.927908581</v>
      </c>
      <c r="I1005" s="14">
        <f>IFERROR(__xludf.DUMMYFUNCTION("FILTER(WholeNMJData!D:D,WholeNMJData!$B:$B=$B1005)"),45.72444)</f>
        <v>45.72444</v>
      </c>
    </row>
    <row r="1006">
      <c r="A1006" s="3"/>
      <c r="B1006" s="3" t="str">
        <f t="shared" si="1"/>
        <v>con_07m_m67_a3_003</v>
      </c>
      <c r="C1006" s="9" t="s">
        <v>1050</v>
      </c>
      <c r="D1006" s="12">
        <v>3.0</v>
      </c>
      <c r="E1006" s="12">
        <v>1976.254</v>
      </c>
      <c r="F1006" s="12">
        <v>0.449183</v>
      </c>
      <c r="G1006" s="14">
        <f>IFERROR(__xludf.DUMMYFUNCTION("FILTER(WholeNMJData!E:E,WholeNMJData!$B:$B=$B1006)"),227.9883)</f>
        <v>227.9883</v>
      </c>
      <c r="H1006" s="14">
        <f t="shared" si="2"/>
        <v>8.668225519</v>
      </c>
      <c r="I1006" s="14">
        <f>IFERROR(__xludf.DUMMYFUNCTION("FILTER(WholeNMJData!D:D,WholeNMJData!$B:$B=$B1006)"),45.72444)</f>
        <v>45.72444</v>
      </c>
    </row>
    <row r="1007">
      <c r="A1007" s="3"/>
      <c r="B1007" s="3" t="str">
        <f t="shared" si="1"/>
        <v>con_07m_m67_a3_003</v>
      </c>
      <c r="C1007" s="9" t="s">
        <v>1051</v>
      </c>
      <c r="D1007" s="12">
        <v>14.0</v>
      </c>
      <c r="E1007" s="12">
        <v>2116.056</v>
      </c>
      <c r="F1007" s="12">
        <v>0.532747</v>
      </c>
      <c r="G1007" s="14">
        <f>IFERROR(__xludf.DUMMYFUNCTION("FILTER(WholeNMJData!E:E,WholeNMJData!$B:$B=$B1007)"),227.9883)</f>
        <v>227.9883</v>
      </c>
      <c r="H1007" s="14">
        <f t="shared" si="2"/>
        <v>9.281423652</v>
      </c>
      <c r="I1007" s="14">
        <f>IFERROR(__xludf.DUMMYFUNCTION("FILTER(WholeNMJData!D:D,WholeNMJData!$B:$B=$B1007)"),45.72444)</f>
        <v>45.72444</v>
      </c>
    </row>
    <row r="1008">
      <c r="A1008" s="3"/>
      <c r="B1008" s="3" t="str">
        <f t="shared" si="1"/>
        <v>con_07m_m67_a3_003</v>
      </c>
      <c r="C1008" s="9" t="s">
        <v>1052</v>
      </c>
      <c r="D1008" s="12">
        <v>3.0</v>
      </c>
      <c r="E1008" s="12">
        <v>1744.528</v>
      </c>
      <c r="F1008" s="12">
        <v>0.385293</v>
      </c>
      <c r="G1008" s="14">
        <f>IFERROR(__xludf.DUMMYFUNCTION("FILTER(WholeNMJData!E:E,WholeNMJData!$B:$B=$B1008)"),227.9883)</f>
        <v>227.9883</v>
      </c>
      <c r="H1008" s="14">
        <f t="shared" si="2"/>
        <v>7.651831256</v>
      </c>
      <c r="I1008" s="14">
        <f>IFERROR(__xludf.DUMMYFUNCTION("FILTER(WholeNMJData!D:D,WholeNMJData!$B:$B=$B1008)"),45.72444)</f>
        <v>45.72444</v>
      </c>
    </row>
    <row r="1009">
      <c r="A1009" s="3"/>
      <c r="B1009" s="3" t="str">
        <f t="shared" si="1"/>
        <v>con_07m_m67_a3_003</v>
      </c>
      <c r="C1009" s="9" t="s">
        <v>1053</v>
      </c>
      <c r="D1009" s="12">
        <v>3.0</v>
      </c>
      <c r="E1009" s="12">
        <v>1718.046</v>
      </c>
      <c r="F1009" s="12">
        <v>0.276445</v>
      </c>
      <c r="G1009" s="14">
        <f>IFERROR(__xludf.DUMMYFUNCTION("FILTER(WholeNMJData!E:E,WholeNMJData!$B:$B=$B1009)"),227.9883)</f>
        <v>227.9883</v>
      </c>
      <c r="H1009" s="14">
        <f t="shared" si="2"/>
        <v>7.535676173</v>
      </c>
      <c r="I1009" s="14">
        <f>IFERROR(__xludf.DUMMYFUNCTION("FILTER(WholeNMJData!D:D,WholeNMJData!$B:$B=$B1009)"),45.72444)</f>
        <v>45.72444</v>
      </c>
    </row>
    <row r="1010">
      <c r="A1010" s="3"/>
      <c r="B1010" s="3" t="str">
        <f t="shared" si="1"/>
        <v>con_07m_m67_a3_003</v>
      </c>
      <c r="C1010" s="9" t="s">
        <v>1054</v>
      </c>
      <c r="D1010" s="12">
        <v>70.0</v>
      </c>
      <c r="E1010" s="12">
        <v>3841.25</v>
      </c>
      <c r="F1010" s="12">
        <v>1.281261</v>
      </c>
      <c r="G1010" s="14">
        <f>IFERROR(__xludf.DUMMYFUNCTION("FILTER(WholeNMJData!E:E,WholeNMJData!$B:$B=$B1010)"),227.9883)</f>
        <v>227.9883</v>
      </c>
      <c r="H1010" s="14">
        <f t="shared" si="2"/>
        <v>16.84845231</v>
      </c>
      <c r="I1010" s="14">
        <f>IFERROR(__xludf.DUMMYFUNCTION("FILTER(WholeNMJData!D:D,WholeNMJData!$B:$B=$B1010)"),45.72444)</f>
        <v>45.72444</v>
      </c>
    </row>
    <row r="1011">
      <c r="A1011" s="3"/>
      <c r="B1011" s="3" t="str">
        <f t="shared" si="1"/>
        <v>con_07m_m67_a3_003</v>
      </c>
      <c r="C1011" s="9" t="s">
        <v>1055</v>
      </c>
      <c r="D1011" s="12">
        <v>8.0</v>
      </c>
      <c r="E1011" s="12">
        <v>2029.793</v>
      </c>
      <c r="F1011" s="12">
        <v>0.67316</v>
      </c>
      <c r="G1011" s="14">
        <f>IFERROR(__xludf.DUMMYFUNCTION("FILTER(WholeNMJData!E:E,WholeNMJData!$B:$B=$B1011)"),227.9883)</f>
        <v>227.9883</v>
      </c>
      <c r="H1011" s="14">
        <f t="shared" si="2"/>
        <v>8.903057745</v>
      </c>
      <c r="I1011" s="14">
        <f>IFERROR(__xludf.DUMMYFUNCTION("FILTER(WholeNMJData!D:D,WholeNMJData!$B:$B=$B1011)"),45.72444)</f>
        <v>45.72444</v>
      </c>
    </row>
    <row r="1012">
      <c r="A1012" s="3"/>
      <c r="B1012" s="3" t="str">
        <f t="shared" si="1"/>
        <v>con_07m_m67_a3_003</v>
      </c>
      <c r="C1012" s="9" t="s">
        <v>1056</v>
      </c>
      <c r="D1012" s="12">
        <v>3.0</v>
      </c>
      <c r="E1012" s="12">
        <v>1854.382</v>
      </c>
      <c r="F1012" s="12">
        <v>0.394214</v>
      </c>
      <c r="G1012" s="14">
        <f>IFERROR(__xludf.DUMMYFUNCTION("FILTER(WholeNMJData!E:E,WholeNMJData!$B:$B=$B1012)"),227.9883)</f>
        <v>227.9883</v>
      </c>
      <c r="H1012" s="14">
        <f t="shared" si="2"/>
        <v>8.133671772</v>
      </c>
      <c r="I1012" s="14">
        <f>IFERROR(__xludf.DUMMYFUNCTION("FILTER(WholeNMJData!D:D,WholeNMJData!$B:$B=$B1012)"),45.72444)</f>
        <v>45.72444</v>
      </c>
    </row>
    <row r="1013">
      <c r="A1013" s="3"/>
      <c r="B1013" s="3" t="str">
        <f t="shared" si="1"/>
        <v>con_07m_m67_a3_003</v>
      </c>
      <c r="C1013" s="9" t="s">
        <v>1057</v>
      </c>
      <c r="D1013" s="12">
        <v>30.0</v>
      </c>
      <c r="E1013" s="12">
        <v>2918.836</v>
      </c>
      <c r="F1013" s="12">
        <v>0.723333</v>
      </c>
      <c r="G1013" s="14">
        <f>IFERROR(__xludf.DUMMYFUNCTION("FILTER(WholeNMJData!E:E,WholeNMJData!$B:$B=$B1013)"),227.9883)</f>
        <v>227.9883</v>
      </c>
      <c r="H1013" s="14">
        <f t="shared" si="2"/>
        <v>12.80256925</v>
      </c>
      <c r="I1013" s="14">
        <f>IFERROR(__xludf.DUMMYFUNCTION("FILTER(WholeNMJData!D:D,WholeNMJData!$B:$B=$B1013)"),45.72444)</f>
        <v>45.72444</v>
      </c>
    </row>
    <row r="1014">
      <c r="A1014" s="3"/>
      <c r="B1014" s="3" t="str">
        <f t="shared" si="1"/>
        <v>con_07m_m67_a3_003</v>
      </c>
      <c r="C1014" s="9" t="s">
        <v>1058</v>
      </c>
      <c r="D1014" s="12">
        <v>3.0</v>
      </c>
      <c r="E1014" s="12">
        <v>1792.484</v>
      </c>
      <c r="F1014" s="12">
        <v>0.106454</v>
      </c>
      <c r="G1014" s="14">
        <f>IFERROR(__xludf.DUMMYFUNCTION("FILTER(WholeNMJData!E:E,WholeNMJData!$B:$B=$B1014)"),227.9883)</f>
        <v>227.9883</v>
      </c>
      <c r="H1014" s="14">
        <f t="shared" si="2"/>
        <v>7.862175384</v>
      </c>
      <c r="I1014" s="14">
        <f>IFERROR(__xludf.DUMMYFUNCTION("FILTER(WholeNMJData!D:D,WholeNMJData!$B:$B=$B1014)"),45.72444)</f>
        <v>45.72444</v>
      </c>
    </row>
    <row r="1015">
      <c r="A1015" s="3"/>
      <c r="B1015" s="3" t="str">
        <f t="shared" si="1"/>
        <v>con_07m_m67_a3_003</v>
      </c>
      <c r="C1015" s="9" t="s">
        <v>1059</v>
      </c>
      <c r="D1015" s="12">
        <v>3.0</v>
      </c>
      <c r="E1015" s="12">
        <v>1710.451</v>
      </c>
      <c r="F1015" s="12">
        <v>0.161524</v>
      </c>
      <c r="G1015" s="14">
        <f>IFERROR(__xludf.DUMMYFUNCTION("FILTER(WholeNMJData!E:E,WholeNMJData!$B:$B=$B1015)"),227.9883)</f>
        <v>227.9883</v>
      </c>
      <c r="H1015" s="14">
        <f t="shared" si="2"/>
        <v>7.50236306</v>
      </c>
      <c r="I1015" s="14">
        <f>IFERROR(__xludf.DUMMYFUNCTION("FILTER(WholeNMJData!D:D,WholeNMJData!$B:$B=$B1015)"),45.72444)</f>
        <v>45.72444</v>
      </c>
    </row>
    <row r="1016">
      <c r="A1016" s="3"/>
      <c r="B1016" s="3" t="str">
        <f t="shared" si="1"/>
        <v>con_07m_m67_a3_003</v>
      </c>
      <c r="C1016" s="9" t="s">
        <v>1060</v>
      </c>
      <c r="D1016" s="12">
        <v>8.0</v>
      </c>
      <c r="E1016" s="12">
        <v>2390.172</v>
      </c>
      <c r="F1016" s="12">
        <v>0.524915</v>
      </c>
      <c r="G1016" s="14">
        <f>IFERROR(__xludf.DUMMYFUNCTION("FILTER(WholeNMJData!E:E,WholeNMJData!$B:$B=$B1016)"),227.9883)</f>
        <v>227.9883</v>
      </c>
      <c r="H1016" s="14">
        <f t="shared" si="2"/>
        <v>10.48374851</v>
      </c>
      <c r="I1016" s="14">
        <f>IFERROR(__xludf.DUMMYFUNCTION("FILTER(WholeNMJData!D:D,WholeNMJData!$B:$B=$B1016)"),45.72444)</f>
        <v>45.72444</v>
      </c>
    </row>
    <row r="1017">
      <c r="A1017" s="3"/>
      <c r="B1017" s="3" t="str">
        <f t="shared" si="1"/>
        <v>con_07m_m67_a3_003</v>
      </c>
      <c r="C1017" s="9" t="s">
        <v>1061</v>
      </c>
      <c r="D1017" s="12">
        <v>3.0</v>
      </c>
      <c r="E1017" s="12">
        <v>1901.016</v>
      </c>
      <c r="F1017" s="12">
        <v>0.464559</v>
      </c>
      <c r="G1017" s="14">
        <f>IFERROR(__xludf.DUMMYFUNCTION("FILTER(WholeNMJData!E:E,WholeNMJData!$B:$B=$B1017)"),227.9883)</f>
        <v>227.9883</v>
      </c>
      <c r="H1017" s="14">
        <f t="shared" si="2"/>
        <v>8.338217356</v>
      </c>
      <c r="I1017" s="14">
        <f>IFERROR(__xludf.DUMMYFUNCTION("FILTER(WholeNMJData!D:D,WholeNMJData!$B:$B=$B1017)"),45.72444)</f>
        <v>45.72444</v>
      </c>
    </row>
    <row r="1018">
      <c r="A1018" s="3"/>
      <c r="B1018" s="3" t="str">
        <f t="shared" si="1"/>
        <v>con_07m_m67_a3_003</v>
      </c>
      <c r="C1018" s="9" t="s">
        <v>1062</v>
      </c>
      <c r="D1018" s="12">
        <v>8.0</v>
      </c>
      <c r="E1018" s="12">
        <v>2143.595</v>
      </c>
      <c r="F1018" s="12">
        <v>0.676231</v>
      </c>
      <c r="G1018" s="14">
        <f>IFERROR(__xludf.DUMMYFUNCTION("FILTER(WholeNMJData!E:E,WholeNMJData!$B:$B=$B1018)"),227.9883)</f>
        <v>227.9883</v>
      </c>
      <c r="H1018" s="14">
        <f t="shared" si="2"/>
        <v>9.402214938</v>
      </c>
      <c r="I1018" s="14">
        <f>IFERROR(__xludf.DUMMYFUNCTION("FILTER(WholeNMJData!D:D,WholeNMJData!$B:$B=$B1018)"),45.72444)</f>
        <v>45.72444</v>
      </c>
    </row>
    <row r="1019">
      <c r="A1019" s="3"/>
      <c r="B1019" s="3" t="str">
        <f t="shared" si="1"/>
        <v>con_07m_m67_a3_003</v>
      </c>
      <c r="C1019" s="9" t="s">
        <v>1063</v>
      </c>
      <c r="D1019" s="12">
        <v>24.0</v>
      </c>
      <c r="E1019" s="12">
        <v>2232.813</v>
      </c>
      <c r="F1019" s="12">
        <v>0.704343</v>
      </c>
      <c r="G1019" s="14">
        <f>IFERROR(__xludf.DUMMYFUNCTION("FILTER(WholeNMJData!E:E,WholeNMJData!$B:$B=$B1019)"),227.9883)</f>
        <v>227.9883</v>
      </c>
      <c r="H1019" s="14">
        <f t="shared" si="2"/>
        <v>9.793542037</v>
      </c>
      <c r="I1019" s="14">
        <f>IFERROR(__xludf.DUMMYFUNCTION("FILTER(WholeNMJData!D:D,WholeNMJData!$B:$B=$B1019)"),45.72444)</f>
        <v>45.72444</v>
      </c>
    </row>
    <row r="1020">
      <c r="A1020" s="3"/>
      <c r="B1020" s="3" t="str">
        <f t="shared" si="1"/>
        <v>con_07m_m67_a3_003</v>
      </c>
      <c r="C1020" s="9" t="s">
        <v>1064</v>
      </c>
      <c r="D1020" s="12">
        <v>3.0</v>
      </c>
      <c r="E1020" s="12">
        <v>1998.364</v>
      </c>
      <c r="F1020" s="12">
        <v>0.267257</v>
      </c>
      <c r="G1020" s="14">
        <f>IFERROR(__xludf.DUMMYFUNCTION("FILTER(WholeNMJData!E:E,WholeNMJData!$B:$B=$B1020)"),227.9883)</f>
        <v>227.9883</v>
      </c>
      <c r="H1020" s="14">
        <f t="shared" si="2"/>
        <v>8.765204179</v>
      </c>
      <c r="I1020" s="14">
        <f>IFERROR(__xludf.DUMMYFUNCTION("FILTER(WholeNMJData!D:D,WholeNMJData!$B:$B=$B1020)"),45.72444)</f>
        <v>45.72444</v>
      </c>
    </row>
    <row r="1021">
      <c r="A1021" s="3"/>
      <c r="B1021" s="3" t="str">
        <f t="shared" si="1"/>
        <v>con_07m_m67_a3_003</v>
      </c>
      <c r="C1021" s="9" t="s">
        <v>1065</v>
      </c>
      <c r="D1021" s="12">
        <v>3.0</v>
      </c>
      <c r="E1021" s="12">
        <v>1613.462</v>
      </c>
      <c r="F1021" s="12">
        <v>0.27645</v>
      </c>
      <c r="G1021" s="14">
        <f>IFERROR(__xludf.DUMMYFUNCTION("FILTER(WholeNMJData!E:E,WholeNMJData!$B:$B=$B1021)"),227.9883)</f>
        <v>227.9883</v>
      </c>
      <c r="H1021" s="14">
        <f t="shared" si="2"/>
        <v>7.076950879</v>
      </c>
      <c r="I1021" s="14">
        <f>IFERROR(__xludf.DUMMYFUNCTION("FILTER(WholeNMJData!D:D,WholeNMJData!$B:$B=$B1021)"),45.72444)</f>
        <v>45.72444</v>
      </c>
    </row>
    <row r="1022">
      <c r="A1022" s="3"/>
      <c r="B1022" s="3" t="str">
        <f t="shared" si="1"/>
        <v>con_07m_m67_a3_003</v>
      </c>
      <c r="C1022" s="9" t="s">
        <v>1066</v>
      </c>
      <c r="D1022" s="12">
        <v>3.0</v>
      </c>
      <c r="E1022" s="12">
        <v>1613.082</v>
      </c>
      <c r="F1022" s="12">
        <v>0.486573</v>
      </c>
      <c r="G1022" s="14">
        <f>IFERROR(__xludf.DUMMYFUNCTION("FILTER(WholeNMJData!E:E,WholeNMJData!$B:$B=$B1022)"),227.9883)</f>
        <v>227.9883</v>
      </c>
      <c r="H1022" s="14">
        <f t="shared" si="2"/>
        <v>7.075284126</v>
      </c>
      <c r="I1022" s="14">
        <f>IFERROR(__xludf.DUMMYFUNCTION("FILTER(WholeNMJData!D:D,WholeNMJData!$B:$B=$B1022)"),45.72444)</f>
        <v>45.72444</v>
      </c>
    </row>
    <row r="1023">
      <c r="A1023" s="3"/>
      <c r="B1023" s="3" t="str">
        <f t="shared" si="1"/>
        <v>con_07m_m67_a3_003</v>
      </c>
      <c r="C1023" s="9" t="s">
        <v>1067</v>
      </c>
      <c r="D1023" s="12">
        <v>3.0</v>
      </c>
      <c r="E1023" s="12">
        <v>2331.842</v>
      </c>
      <c r="F1023" s="12">
        <v>0.889479</v>
      </c>
      <c r="G1023" s="14">
        <f>IFERROR(__xludf.DUMMYFUNCTION("FILTER(WholeNMJData!E:E,WholeNMJData!$B:$B=$B1023)"),227.9883)</f>
        <v>227.9883</v>
      </c>
      <c r="H1023" s="14">
        <f t="shared" si="2"/>
        <v>10.22790205</v>
      </c>
      <c r="I1023" s="14">
        <f>IFERROR(__xludf.DUMMYFUNCTION("FILTER(WholeNMJData!D:D,WholeNMJData!$B:$B=$B1023)"),45.72444)</f>
        <v>45.72444</v>
      </c>
    </row>
    <row r="1024">
      <c r="A1024" s="3"/>
      <c r="B1024" s="3" t="str">
        <f t="shared" si="1"/>
        <v>con_07m_m67_a3_003</v>
      </c>
      <c r="C1024" s="9" t="s">
        <v>1068</v>
      </c>
      <c r="D1024" s="12">
        <v>5.0</v>
      </c>
      <c r="E1024" s="12">
        <v>1985.455</v>
      </c>
      <c r="F1024" s="12">
        <v>0.69142</v>
      </c>
      <c r="G1024" s="14">
        <f>IFERROR(__xludf.DUMMYFUNCTION("FILTER(WholeNMJData!E:E,WholeNMJData!$B:$B=$B1024)"),227.9883)</f>
        <v>227.9883</v>
      </c>
      <c r="H1024" s="14">
        <f t="shared" si="2"/>
        <v>8.708582853</v>
      </c>
      <c r="I1024" s="14">
        <f>IFERROR(__xludf.DUMMYFUNCTION("FILTER(WholeNMJData!D:D,WholeNMJData!$B:$B=$B1024)"),45.72444)</f>
        <v>45.72444</v>
      </c>
    </row>
    <row r="1025">
      <c r="A1025" s="3"/>
      <c r="B1025" s="3" t="str">
        <f t="shared" si="1"/>
        <v>con_07m_m67_a3_003</v>
      </c>
      <c r="C1025" s="9" t="s">
        <v>1069</v>
      </c>
      <c r="D1025" s="12">
        <v>37.0</v>
      </c>
      <c r="E1025" s="12">
        <v>2078.322</v>
      </c>
      <c r="F1025" s="12">
        <v>1.03522</v>
      </c>
      <c r="G1025" s="14">
        <f>IFERROR(__xludf.DUMMYFUNCTION("FILTER(WholeNMJData!E:E,WholeNMJData!$B:$B=$B1025)"),227.9883)</f>
        <v>227.9883</v>
      </c>
      <c r="H1025" s="14">
        <f t="shared" si="2"/>
        <v>9.115915159</v>
      </c>
      <c r="I1025" s="14">
        <f>IFERROR(__xludf.DUMMYFUNCTION("FILTER(WholeNMJData!D:D,WholeNMJData!$B:$B=$B1025)"),45.72444)</f>
        <v>45.72444</v>
      </c>
    </row>
    <row r="1026">
      <c r="A1026" s="3"/>
      <c r="B1026" s="3" t="str">
        <f t="shared" si="1"/>
        <v>con_07m_m67_a3_003</v>
      </c>
      <c r="C1026" s="9" t="s">
        <v>1070</v>
      </c>
      <c r="D1026" s="12">
        <v>9.0</v>
      </c>
      <c r="E1026" s="12">
        <v>2897.31</v>
      </c>
      <c r="F1026" s="12">
        <v>0.705022</v>
      </c>
      <c r="G1026" s="14">
        <f>IFERROR(__xludf.DUMMYFUNCTION("FILTER(WholeNMJData!E:E,WholeNMJData!$B:$B=$B1026)"),227.9883)</f>
        <v>227.9883</v>
      </c>
      <c r="H1026" s="14">
        <f t="shared" si="2"/>
        <v>12.70815213</v>
      </c>
      <c r="I1026" s="14">
        <f>IFERROR(__xludf.DUMMYFUNCTION("FILTER(WholeNMJData!D:D,WholeNMJData!$B:$B=$B1026)"),45.72444)</f>
        <v>45.72444</v>
      </c>
    </row>
    <row r="1027">
      <c r="A1027" s="3"/>
      <c r="B1027" s="3" t="str">
        <f t="shared" si="1"/>
        <v>con_07m_m67_a3_003</v>
      </c>
      <c r="C1027" s="9" t="s">
        <v>1071</v>
      </c>
      <c r="D1027" s="12">
        <v>35.0</v>
      </c>
      <c r="E1027" s="12">
        <v>2703.106</v>
      </c>
      <c r="F1027" s="12">
        <v>0.738087</v>
      </c>
      <c r="G1027" s="14">
        <f>IFERROR(__xludf.DUMMYFUNCTION("FILTER(WholeNMJData!E:E,WholeNMJData!$B:$B=$B1027)"),227.9883)</f>
        <v>227.9883</v>
      </c>
      <c r="H1027" s="14">
        <f t="shared" si="2"/>
        <v>11.85633649</v>
      </c>
      <c r="I1027" s="14">
        <f>IFERROR(__xludf.DUMMYFUNCTION("FILTER(WholeNMJData!D:D,WholeNMJData!$B:$B=$B1027)"),45.72444)</f>
        <v>45.72444</v>
      </c>
    </row>
    <row r="1028">
      <c r="A1028" s="3"/>
      <c r="B1028" s="3" t="str">
        <f t="shared" si="1"/>
        <v>con_07m_m67_a3_003</v>
      </c>
      <c r="C1028" s="9" t="s">
        <v>1072</v>
      </c>
      <c r="D1028" s="12">
        <v>3.0</v>
      </c>
      <c r="E1028" s="12">
        <v>1777.048</v>
      </c>
      <c r="F1028" s="12">
        <v>0.201111</v>
      </c>
      <c r="G1028" s="14">
        <f>IFERROR(__xludf.DUMMYFUNCTION("FILTER(WholeNMJData!E:E,WholeNMJData!$B:$B=$B1028)"),227.9883)</f>
        <v>227.9883</v>
      </c>
      <c r="H1028" s="14">
        <f t="shared" si="2"/>
        <v>7.794470155</v>
      </c>
      <c r="I1028" s="14">
        <f>IFERROR(__xludf.DUMMYFUNCTION("FILTER(WholeNMJData!D:D,WholeNMJData!$B:$B=$B1028)"),45.72444)</f>
        <v>45.72444</v>
      </c>
    </row>
    <row r="1029">
      <c r="A1029" s="3"/>
      <c r="B1029" s="3" t="str">
        <f t="shared" si="1"/>
        <v>con_07m_m67_a3_003</v>
      </c>
      <c r="C1029" s="9" t="s">
        <v>1073</v>
      </c>
      <c r="D1029" s="12">
        <v>9.0</v>
      </c>
      <c r="E1029" s="12">
        <v>1989.226</v>
      </c>
      <c r="F1029" s="12">
        <v>0.717736</v>
      </c>
      <c r="G1029" s="14">
        <f>IFERROR(__xludf.DUMMYFUNCTION("FILTER(WholeNMJData!E:E,WholeNMJData!$B:$B=$B1029)"),227.9883)</f>
        <v>227.9883</v>
      </c>
      <c r="H1029" s="14">
        <f t="shared" si="2"/>
        <v>8.725123175</v>
      </c>
      <c r="I1029" s="14">
        <f>IFERROR(__xludf.DUMMYFUNCTION("FILTER(WholeNMJData!D:D,WholeNMJData!$B:$B=$B1029)"),45.72444)</f>
        <v>45.72444</v>
      </c>
    </row>
    <row r="1030">
      <c r="A1030" s="3"/>
      <c r="B1030" s="3" t="str">
        <f t="shared" si="1"/>
        <v>con_07m_m67_a3_003</v>
      </c>
      <c r="C1030" s="9" t="s">
        <v>1074</v>
      </c>
      <c r="D1030" s="12">
        <v>4.0</v>
      </c>
      <c r="E1030" s="12">
        <v>1793.614</v>
      </c>
      <c r="F1030" s="12">
        <v>0.172797</v>
      </c>
      <c r="G1030" s="14">
        <f>IFERROR(__xludf.DUMMYFUNCTION("FILTER(WholeNMJData!E:E,WholeNMJData!$B:$B=$B1030)"),227.9883)</f>
        <v>227.9883</v>
      </c>
      <c r="H1030" s="14">
        <f t="shared" si="2"/>
        <v>7.867131778</v>
      </c>
      <c r="I1030" s="14">
        <f>IFERROR(__xludf.DUMMYFUNCTION("FILTER(WholeNMJData!D:D,WholeNMJData!$B:$B=$B1030)"),45.72444)</f>
        <v>45.72444</v>
      </c>
    </row>
    <row r="1031">
      <c r="A1031" s="3"/>
      <c r="B1031" s="3" t="str">
        <f t="shared" si="1"/>
        <v>con_07m_m67_a3_003</v>
      </c>
      <c r="C1031" s="9" t="s">
        <v>1075</v>
      </c>
      <c r="D1031" s="12">
        <v>8.0</v>
      </c>
      <c r="E1031" s="12">
        <v>2334.158</v>
      </c>
      <c r="F1031" s="12">
        <v>0.908921</v>
      </c>
      <c r="G1031" s="14">
        <f>IFERROR(__xludf.DUMMYFUNCTION("FILTER(WholeNMJData!E:E,WholeNMJData!$B:$B=$B1031)"),227.9883)</f>
        <v>227.9883</v>
      </c>
      <c r="H1031" s="14">
        <f t="shared" si="2"/>
        <v>10.23806046</v>
      </c>
      <c r="I1031" s="14">
        <f>IFERROR(__xludf.DUMMYFUNCTION("FILTER(WholeNMJData!D:D,WholeNMJData!$B:$B=$B1031)"),45.72444)</f>
        <v>45.72444</v>
      </c>
    </row>
    <row r="1032">
      <c r="A1032" s="3"/>
      <c r="B1032" s="3" t="str">
        <f t="shared" si="1"/>
        <v>con_07m_m67_a3_003</v>
      </c>
      <c r="C1032" s="9" t="s">
        <v>1076</v>
      </c>
      <c r="D1032" s="12">
        <v>8.0</v>
      </c>
      <c r="E1032" s="12">
        <v>3954.375</v>
      </c>
      <c r="F1032" s="12">
        <v>0.518788</v>
      </c>
      <c r="G1032" s="14">
        <f>IFERROR(__xludf.DUMMYFUNCTION("FILTER(WholeNMJData!E:E,WholeNMJData!$B:$B=$B1032)"),227.9883)</f>
        <v>227.9883</v>
      </c>
      <c r="H1032" s="14">
        <f t="shared" si="2"/>
        <v>17.34464005</v>
      </c>
      <c r="I1032" s="14">
        <f>IFERROR(__xludf.DUMMYFUNCTION("FILTER(WholeNMJData!D:D,WholeNMJData!$B:$B=$B1032)"),45.72444)</f>
        <v>45.72444</v>
      </c>
    </row>
    <row r="1033">
      <c r="A1033" s="3"/>
      <c r="B1033" s="3" t="str">
        <f t="shared" si="1"/>
        <v>con_07m_m67_a3_003</v>
      </c>
      <c r="C1033" s="9" t="s">
        <v>1077</v>
      </c>
      <c r="D1033" s="12">
        <v>3.0</v>
      </c>
      <c r="E1033" s="12">
        <v>2081.619</v>
      </c>
      <c r="F1033" s="12">
        <v>0.461741</v>
      </c>
      <c r="G1033" s="14">
        <f>IFERROR(__xludf.DUMMYFUNCTION("FILTER(WholeNMJData!E:E,WholeNMJData!$B:$B=$B1033)"),227.9883)</f>
        <v>227.9883</v>
      </c>
      <c r="H1033" s="14">
        <f t="shared" si="2"/>
        <v>9.130376427</v>
      </c>
      <c r="I1033" s="14">
        <f>IFERROR(__xludf.DUMMYFUNCTION("FILTER(WholeNMJData!D:D,WholeNMJData!$B:$B=$B1033)"),45.72444)</f>
        <v>45.72444</v>
      </c>
    </row>
    <row r="1034">
      <c r="A1034" s="3"/>
      <c r="B1034" s="3" t="str">
        <f t="shared" si="1"/>
        <v>con_08m_m67_a3_002</v>
      </c>
      <c r="C1034" s="9" t="s">
        <v>1078</v>
      </c>
      <c r="D1034" s="12">
        <v>16.0</v>
      </c>
      <c r="E1034" s="12">
        <v>2908.619</v>
      </c>
      <c r="F1034" s="12">
        <v>0.781502</v>
      </c>
      <c r="G1034" s="14">
        <f>IFERROR(__xludf.DUMMYFUNCTION("FILTER(WholeNMJData!E:E,WholeNMJData!$B:$B=$B1034)"),318.3612)</f>
        <v>318.3612</v>
      </c>
      <c r="H1034" s="14">
        <f t="shared" si="2"/>
        <v>9.136223258</v>
      </c>
      <c r="I1034" s="14">
        <f>IFERROR(__xludf.DUMMYFUNCTION("FILTER(WholeNMJData!D:D,WholeNMJData!$B:$B=$B1034)"),89.67111)</f>
        <v>89.67111</v>
      </c>
    </row>
    <row r="1035">
      <c r="A1035" s="3"/>
      <c r="B1035" s="3" t="str">
        <f t="shared" si="1"/>
        <v>con_08m_m67_a3_002</v>
      </c>
      <c r="C1035" s="9" t="s">
        <v>1079</v>
      </c>
      <c r="D1035" s="12">
        <v>137.0</v>
      </c>
      <c r="E1035" s="12">
        <v>3653.657</v>
      </c>
      <c r="F1035" s="12">
        <v>1.156067</v>
      </c>
      <c r="G1035" s="14">
        <f>IFERROR(__xludf.DUMMYFUNCTION("FILTER(WholeNMJData!E:E,WholeNMJData!$B:$B=$B1035)"),318.3612)</f>
        <v>318.3612</v>
      </c>
      <c r="H1035" s="14">
        <f t="shared" si="2"/>
        <v>11.4764519</v>
      </c>
      <c r="I1035" s="14">
        <f>IFERROR(__xludf.DUMMYFUNCTION("FILTER(WholeNMJData!D:D,WholeNMJData!$B:$B=$B1035)"),89.67111)</f>
        <v>89.67111</v>
      </c>
    </row>
    <row r="1036">
      <c r="A1036" s="3"/>
      <c r="B1036" s="3" t="str">
        <f t="shared" si="1"/>
        <v>con_08m_m67_a3_002</v>
      </c>
      <c r="C1036" s="9" t="s">
        <v>1080</v>
      </c>
      <c r="D1036" s="12">
        <v>6.0</v>
      </c>
      <c r="E1036" s="12">
        <v>2303.163</v>
      </c>
      <c r="F1036" s="12">
        <v>0.592654</v>
      </c>
      <c r="G1036" s="14">
        <f>IFERROR(__xludf.DUMMYFUNCTION("FILTER(WholeNMJData!E:E,WholeNMJData!$B:$B=$B1036)"),318.3612)</f>
        <v>318.3612</v>
      </c>
      <c r="H1036" s="14">
        <f t="shared" si="2"/>
        <v>7.234433719</v>
      </c>
      <c r="I1036" s="14">
        <f>IFERROR(__xludf.DUMMYFUNCTION("FILTER(WholeNMJData!D:D,WholeNMJData!$B:$B=$B1036)"),89.67111)</f>
        <v>89.67111</v>
      </c>
    </row>
    <row r="1037">
      <c r="A1037" s="3"/>
      <c r="B1037" s="3" t="str">
        <f t="shared" si="1"/>
        <v>con_08m_m67_a3_002</v>
      </c>
      <c r="C1037" s="9" t="s">
        <v>1081</v>
      </c>
      <c r="D1037" s="12">
        <v>6.0</v>
      </c>
      <c r="E1037" s="12">
        <v>2536.867</v>
      </c>
      <c r="F1037" s="12">
        <v>0.183693</v>
      </c>
      <c r="G1037" s="14">
        <f>IFERROR(__xludf.DUMMYFUNCTION("FILTER(WholeNMJData!E:E,WholeNMJData!$B:$B=$B1037)"),318.3612)</f>
        <v>318.3612</v>
      </c>
      <c r="H1037" s="14">
        <f t="shared" si="2"/>
        <v>7.968518149</v>
      </c>
      <c r="I1037" s="14">
        <f>IFERROR(__xludf.DUMMYFUNCTION("FILTER(WholeNMJData!D:D,WholeNMJData!$B:$B=$B1037)"),89.67111)</f>
        <v>89.67111</v>
      </c>
    </row>
    <row r="1038">
      <c r="A1038" s="3"/>
      <c r="B1038" s="3" t="str">
        <f t="shared" si="1"/>
        <v>con_08m_m67_a3_002</v>
      </c>
      <c r="C1038" s="9" t="s">
        <v>1082</v>
      </c>
      <c r="D1038" s="12">
        <v>54.0</v>
      </c>
      <c r="E1038" s="12">
        <v>3529.125</v>
      </c>
      <c r="F1038" s="12">
        <v>0.969692</v>
      </c>
      <c r="G1038" s="14">
        <f>IFERROR(__xludf.DUMMYFUNCTION("FILTER(WholeNMJData!E:E,WholeNMJData!$B:$B=$B1038)"),318.3612)</f>
        <v>318.3612</v>
      </c>
      <c r="H1038" s="14">
        <f t="shared" si="2"/>
        <v>11.08528615</v>
      </c>
      <c r="I1038" s="14">
        <f>IFERROR(__xludf.DUMMYFUNCTION("FILTER(WholeNMJData!D:D,WholeNMJData!$B:$B=$B1038)"),89.67111)</f>
        <v>89.67111</v>
      </c>
    </row>
    <row r="1039">
      <c r="A1039" s="3"/>
      <c r="B1039" s="3" t="str">
        <f t="shared" si="1"/>
        <v>con_08m_m67_a3_002</v>
      </c>
      <c r="C1039" s="9" t="s">
        <v>1083</v>
      </c>
      <c r="D1039" s="12">
        <v>3.0</v>
      </c>
      <c r="E1039" s="12">
        <v>2617.363</v>
      </c>
      <c r="F1039" s="12">
        <v>0.39532</v>
      </c>
      <c r="G1039" s="14">
        <f>IFERROR(__xludf.DUMMYFUNCTION("FILTER(WholeNMJData!E:E,WholeNMJData!$B:$B=$B1039)"),318.3612)</f>
        <v>318.3612</v>
      </c>
      <c r="H1039" s="14">
        <f t="shared" si="2"/>
        <v>8.22136303</v>
      </c>
      <c r="I1039" s="14">
        <f>IFERROR(__xludf.DUMMYFUNCTION("FILTER(WholeNMJData!D:D,WholeNMJData!$B:$B=$B1039)"),89.67111)</f>
        <v>89.67111</v>
      </c>
    </row>
    <row r="1040">
      <c r="A1040" s="3"/>
      <c r="B1040" s="3" t="str">
        <f t="shared" si="1"/>
        <v>con_08m_m67_a3_002</v>
      </c>
      <c r="C1040" s="9" t="s">
        <v>1084</v>
      </c>
      <c r="D1040" s="12">
        <v>30.0</v>
      </c>
      <c r="E1040" s="12">
        <v>3939.881</v>
      </c>
      <c r="F1040" s="12">
        <v>1.12666</v>
      </c>
      <c r="G1040" s="14">
        <f>IFERROR(__xludf.DUMMYFUNCTION("FILTER(WholeNMJData!E:E,WholeNMJData!$B:$B=$B1040)"),318.3612)</f>
        <v>318.3612</v>
      </c>
      <c r="H1040" s="14">
        <f t="shared" si="2"/>
        <v>12.37550619</v>
      </c>
      <c r="I1040" s="14">
        <f>IFERROR(__xludf.DUMMYFUNCTION("FILTER(WholeNMJData!D:D,WholeNMJData!$B:$B=$B1040)"),89.67111)</f>
        <v>89.67111</v>
      </c>
    </row>
    <row r="1041">
      <c r="A1041" s="3"/>
      <c r="B1041" s="3" t="str">
        <f t="shared" si="1"/>
        <v>con_08m_m67_a3_002</v>
      </c>
      <c r="C1041" s="9" t="s">
        <v>1085</v>
      </c>
      <c r="D1041" s="12">
        <v>3.0</v>
      </c>
      <c r="E1041" s="12">
        <v>2375.762</v>
      </c>
      <c r="F1041" s="12">
        <v>0.775999</v>
      </c>
      <c r="G1041" s="14">
        <f>IFERROR(__xludf.DUMMYFUNCTION("FILTER(WholeNMJData!E:E,WholeNMJData!$B:$B=$B1041)"),318.3612)</f>
        <v>318.3612</v>
      </c>
      <c r="H1041" s="14">
        <f t="shared" si="2"/>
        <v>7.462473442</v>
      </c>
      <c r="I1041" s="14">
        <f>IFERROR(__xludf.DUMMYFUNCTION("FILTER(WholeNMJData!D:D,WholeNMJData!$B:$B=$B1041)"),89.67111)</f>
        <v>89.67111</v>
      </c>
    </row>
    <row r="1042">
      <c r="A1042" s="3"/>
      <c r="B1042" s="3" t="str">
        <f t="shared" si="1"/>
        <v>con_08m_m67_a3_002</v>
      </c>
      <c r="C1042" s="9" t="s">
        <v>1086</v>
      </c>
      <c r="D1042" s="12">
        <v>10.0</v>
      </c>
      <c r="E1042" s="12">
        <v>2427.401</v>
      </c>
      <c r="F1042" s="12">
        <v>0.636426</v>
      </c>
      <c r="G1042" s="14">
        <f>IFERROR(__xludf.DUMMYFUNCTION("FILTER(WholeNMJData!E:E,WholeNMJData!$B:$B=$B1042)"),318.3612)</f>
        <v>318.3612</v>
      </c>
      <c r="H1042" s="14">
        <f t="shared" si="2"/>
        <v>7.624675997</v>
      </c>
      <c r="I1042" s="14">
        <f>IFERROR(__xludf.DUMMYFUNCTION("FILTER(WholeNMJData!D:D,WholeNMJData!$B:$B=$B1042)"),89.67111)</f>
        <v>89.67111</v>
      </c>
    </row>
    <row r="1043">
      <c r="A1043" s="3"/>
      <c r="B1043" s="3" t="str">
        <f t="shared" si="1"/>
        <v>con_08m_m67_a3_002</v>
      </c>
      <c r="C1043" s="9" t="s">
        <v>1087</v>
      </c>
      <c r="D1043" s="12">
        <v>3.0</v>
      </c>
      <c r="E1043" s="12">
        <v>2338.502</v>
      </c>
      <c r="F1043" s="12">
        <v>0.269487</v>
      </c>
      <c r="G1043" s="14">
        <f>IFERROR(__xludf.DUMMYFUNCTION("FILTER(WholeNMJData!E:E,WholeNMJData!$B:$B=$B1043)"),318.3612)</f>
        <v>318.3612</v>
      </c>
      <c r="H1043" s="14">
        <f t="shared" si="2"/>
        <v>7.345436567</v>
      </c>
      <c r="I1043" s="14">
        <f>IFERROR(__xludf.DUMMYFUNCTION("FILTER(WholeNMJData!D:D,WholeNMJData!$B:$B=$B1043)"),89.67111)</f>
        <v>89.67111</v>
      </c>
    </row>
    <row r="1044">
      <c r="A1044" s="3"/>
      <c r="B1044" s="3" t="str">
        <f t="shared" si="1"/>
        <v>con_08m_m67_a3_002</v>
      </c>
      <c r="C1044" s="9" t="s">
        <v>1088</v>
      </c>
      <c r="D1044" s="12">
        <v>5.0</v>
      </c>
      <c r="E1044" s="12">
        <v>2260.636</v>
      </c>
      <c r="F1044" s="12">
        <v>0.331975</v>
      </c>
      <c r="G1044" s="14">
        <f>IFERROR(__xludf.DUMMYFUNCTION("FILTER(WholeNMJData!E:E,WholeNMJData!$B:$B=$B1044)"),318.3612)</f>
        <v>318.3612</v>
      </c>
      <c r="H1044" s="14">
        <f t="shared" si="2"/>
        <v>7.100852742</v>
      </c>
      <c r="I1044" s="14">
        <f>IFERROR(__xludf.DUMMYFUNCTION("FILTER(WholeNMJData!D:D,WholeNMJData!$B:$B=$B1044)"),89.67111)</f>
        <v>89.67111</v>
      </c>
    </row>
    <row r="1045">
      <c r="A1045" s="3"/>
      <c r="B1045" s="3" t="str">
        <f t="shared" si="1"/>
        <v>con_08m_m67_a3_002</v>
      </c>
      <c r="C1045" s="9" t="s">
        <v>1089</v>
      </c>
      <c r="D1045" s="12">
        <v>25.0</v>
      </c>
      <c r="E1045" s="12">
        <v>2480.489</v>
      </c>
      <c r="F1045" s="12">
        <v>0.871339</v>
      </c>
      <c r="G1045" s="14">
        <f>IFERROR(__xludf.DUMMYFUNCTION("FILTER(WholeNMJData!E:E,WholeNMJData!$B:$B=$B1045)"),318.3612)</f>
        <v>318.3612</v>
      </c>
      <c r="H1045" s="14">
        <f t="shared" si="2"/>
        <v>7.791429986</v>
      </c>
      <c r="I1045" s="14">
        <f>IFERROR(__xludf.DUMMYFUNCTION("FILTER(WholeNMJData!D:D,WholeNMJData!$B:$B=$B1045)"),89.67111)</f>
        <v>89.67111</v>
      </c>
    </row>
    <row r="1046">
      <c r="A1046" s="3"/>
      <c r="B1046" s="3" t="str">
        <f t="shared" si="1"/>
        <v>con_08m_m67_a3_002</v>
      </c>
      <c r="C1046" s="9" t="s">
        <v>1090</v>
      </c>
      <c r="D1046" s="12">
        <v>3.0</v>
      </c>
      <c r="E1046" s="12">
        <v>2179.111</v>
      </c>
      <c r="F1046" s="12">
        <v>0.11392</v>
      </c>
      <c r="G1046" s="14">
        <f>IFERROR(__xludf.DUMMYFUNCTION("FILTER(WholeNMJData!E:E,WholeNMJData!$B:$B=$B1046)"),318.3612)</f>
        <v>318.3612</v>
      </c>
      <c r="H1046" s="14">
        <f t="shared" si="2"/>
        <v>6.844775682</v>
      </c>
      <c r="I1046" s="14">
        <f>IFERROR(__xludf.DUMMYFUNCTION("FILTER(WholeNMJData!D:D,WholeNMJData!$B:$B=$B1046)"),89.67111)</f>
        <v>89.67111</v>
      </c>
    </row>
    <row r="1047">
      <c r="A1047" s="3"/>
      <c r="B1047" s="3" t="str">
        <f t="shared" si="1"/>
        <v>con_08m_m67_a3_002</v>
      </c>
      <c r="C1047" s="9" t="s">
        <v>1091</v>
      </c>
      <c r="D1047" s="12">
        <v>6.0</v>
      </c>
      <c r="E1047" s="12">
        <v>2257.611</v>
      </c>
      <c r="F1047" s="12">
        <v>0.552152</v>
      </c>
      <c r="G1047" s="14">
        <f>IFERROR(__xludf.DUMMYFUNCTION("FILTER(WholeNMJData!E:E,WholeNMJData!$B:$B=$B1047)"),318.3612)</f>
        <v>318.3612</v>
      </c>
      <c r="H1047" s="14">
        <f t="shared" si="2"/>
        <v>7.091350956</v>
      </c>
      <c r="I1047" s="14">
        <f>IFERROR(__xludf.DUMMYFUNCTION("FILTER(WholeNMJData!D:D,WholeNMJData!$B:$B=$B1047)"),89.67111)</f>
        <v>89.67111</v>
      </c>
    </row>
    <row r="1048">
      <c r="A1048" s="3"/>
      <c r="B1048" s="3" t="str">
        <f t="shared" si="1"/>
        <v>con_08m_m67_a3_002</v>
      </c>
      <c r="C1048" s="9" t="s">
        <v>1092</v>
      </c>
      <c r="D1048" s="12">
        <v>3.0</v>
      </c>
      <c r="E1048" s="12">
        <v>2239.054</v>
      </c>
      <c r="F1048" s="12">
        <v>0.691421</v>
      </c>
      <c r="G1048" s="14">
        <f>IFERROR(__xludf.DUMMYFUNCTION("FILTER(WholeNMJData!E:E,WholeNMJData!$B:$B=$B1048)"),318.3612)</f>
        <v>318.3612</v>
      </c>
      <c r="H1048" s="14">
        <f t="shared" si="2"/>
        <v>7.033061818</v>
      </c>
      <c r="I1048" s="14">
        <f>IFERROR(__xludf.DUMMYFUNCTION("FILTER(WholeNMJData!D:D,WholeNMJData!$B:$B=$B1048)"),89.67111)</f>
        <v>89.67111</v>
      </c>
    </row>
    <row r="1049">
      <c r="A1049" s="3"/>
      <c r="B1049" s="3" t="str">
        <f t="shared" si="1"/>
        <v>con_08m_m67_a3_002</v>
      </c>
      <c r="C1049" s="9" t="s">
        <v>1093</v>
      </c>
      <c r="D1049" s="12">
        <v>18.0</v>
      </c>
      <c r="E1049" s="12">
        <v>3110.115</v>
      </c>
      <c r="F1049" s="12">
        <v>0.368978</v>
      </c>
      <c r="G1049" s="14">
        <f>IFERROR(__xludf.DUMMYFUNCTION("FILTER(WholeNMJData!E:E,WholeNMJData!$B:$B=$B1049)"),318.3612)</f>
        <v>318.3612</v>
      </c>
      <c r="H1049" s="14">
        <f t="shared" si="2"/>
        <v>9.769139581</v>
      </c>
      <c r="I1049" s="14">
        <f>IFERROR(__xludf.DUMMYFUNCTION("FILTER(WholeNMJData!D:D,WholeNMJData!$B:$B=$B1049)"),89.67111)</f>
        <v>89.67111</v>
      </c>
    </row>
    <row r="1050">
      <c r="A1050" s="3"/>
      <c r="B1050" s="3" t="str">
        <f t="shared" si="1"/>
        <v>con_08m_m67_a3_002</v>
      </c>
      <c r="C1050" s="9" t="s">
        <v>1094</v>
      </c>
      <c r="D1050" s="12">
        <v>4.0</v>
      </c>
      <c r="E1050" s="12">
        <v>2486.755</v>
      </c>
      <c r="F1050" s="12">
        <v>0.412266</v>
      </c>
      <c r="G1050" s="14">
        <f>IFERROR(__xludf.DUMMYFUNCTION("FILTER(WholeNMJData!E:E,WholeNMJData!$B:$B=$B1050)"),318.3612)</f>
        <v>318.3612</v>
      </c>
      <c r="H1050" s="14">
        <f t="shared" si="2"/>
        <v>7.811112032</v>
      </c>
      <c r="I1050" s="14">
        <f>IFERROR(__xludf.DUMMYFUNCTION("FILTER(WholeNMJData!D:D,WholeNMJData!$B:$B=$B1050)"),89.67111)</f>
        <v>89.67111</v>
      </c>
    </row>
    <row r="1051">
      <c r="A1051" s="3"/>
      <c r="B1051" s="3" t="str">
        <f t="shared" si="1"/>
        <v>con_08m_m67_a3_002</v>
      </c>
      <c r="C1051" s="9" t="s">
        <v>1095</v>
      </c>
      <c r="D1051" s="12">
        <v>10.0</v>
      </c>
      <c r="E1051" s="12">
        <v>2919.355</v>
      </c>
      <c r="F1051" s="12">
        <v>0.72638</v>
      </c>
      <c r="G1051" s="14">
        <f>IFERROR(__xludf.DUMMYFUNCTION("FILTER(WholeNMJData!E:E,WholeNMJData!$B:$B=$B1051)"),318.3612)</f>
        <v>318.3612</v>
      </c>
      <c r="H1051" s="14">
        <f t="shared" si="2"/>
        <v>9.169945961</v>
      </c>
      <c r="I1051" s="14">
        <f>IFERROR(__xludf.DUMMYFUNCTION("FILTER(WholeNMJData!D:D,WholeNMJData!$B:$B=$B1051)"),89.67111)</f>
        <v>89.67111</v>
      </c>
    </row>
    <row r="1052">
      <c r="A1052" s="3"/>
      <c r="B1052" s="3" t="str">
        <f t="shared" si="1"/>
        <v>con_08m_m67_a3_002</v>
      </c>
      <c r="C1052" s="9" t="s">
        <v>1096</v>
      </c>
      <c r="D1052" s="12">
        <v>4.0</v>
      </c>
      <c r="E1052" s="12">
        <v>2314.769</v>
      </c>
      <c r="F1052" s="12">
        <v>0.640045</v>
      </c>
      <c r="G1052" s="14">
        <f>IFERROR(__xludf.DUMMYFUNCTION("FILTER(WholeNMJData!E:E,WholeNMJData!$B:$B=$B1052)"),318.3612)</f>
        <v>318.3612</v>
      </c>
      <c r="H1052" s="14">
        <f t="shared" si="2"/>
        <v>7.270889166</v>
      </c>
      <c r="I1052" s="14">
        <f>IFERROR(__xludf.DUMMYFUNCTION("FILTER(WholeNMJData!D:D,WholeNMJData!$B:$B=$B1052)"),89.67111)</f>
        <v>89.67111</v>
      </c>
    </row>
    <row r="1053">
      <c r="A1053" s="3"/>
      <c r="B1053" s="3" t="str">
        <f t="shared" si="1"/>
        <v>con_08m_m67_a3_002</v>
      </c>
      <c r="C1053" s="9" t="s">
        <v>1097</v>
      </c>
      <c r="D1053" s="12">
        <v>9.0</v>
      </c>
      <c r="E1053" s="12">
        <v>2521.62</v>
      </c>
      <c r="F1053" s="12">
        <v>0.67675</v>
      </c>
      <c r="G1053" s="14">
        <f>IFERROR(__xludf.DUMMYFUNCTION("FILTER(WholeNMJData!E:E,WholeNMJData!$B:$B=$B1053)"),318.3612)</f>
        <v>318.3612</v>
      </c>
      <c r="H1053" s="14">
        <f t="shared" si="2"/>
        <v>7.920626006</v>
      </c>
      <c r="I1053" s="14">
        <f>IFERROR(__xludf.DUMMYFUNCTION("FILTER(WholeNMJData!D:D,WholeNMJData!$B:$B=$B1053)"),89.67111)</f>
        <v>89.67111</v>
      </c>
    </row>
    <row r="1054">
      <c r="A1054" s="3"/>
      <c r="B1054" s="3" t="str">
        <f t="shared" si="1"/>
        <v>con_08m_m67_a3_002</v>
      </c>
      <c r="C1054" s="9" t="s">
        <v>1098</v>
      </c>
      <c r="D1054" s="12">
        <v>4.0</v>
      </c>
      <c r="E1054" s="12">
        <v>6715.164</v>
      </c>
      <c r="F1054" s="12">
        <v>0.168989</v>
      </c>
      <c r="G1054" s="14">
        <f>IFERROR(__xludf.DUMMYFUNCTION("FILTER(WholeNMJData!E:E,WholeNMJData!$B:$B=$B1054)"),318.3612)</f>
        <v>318.3612</v>
      </c>
      <c r="H1054" s="14">
        <f t="shared" si="2"/>
        <v>21.09290956</v>
      </c>
      <c r="I1054" s="14">
        <f>IFERROR(__xludf.DUMMYFUNCTION("FILTER(WholeNMJData!D:D,WholeNMJData!$B:$B=$B1054)"),89.67111)</f>
        <v>89.67111</v>
      </c>
    </row>
    <row r="1055">
      <c r="A1055" s="3"/>
      <c r="B1055" s="3" t="str">
        <f t="shared" si="1"/>
        <v>con_08m_m67_a3_002</v>
      </c>
      <c r="C1055" s="9" t="s">
        <v>1099</v>
      </c>
      <c r="D1055" s="12">
        <v>4.0</v>
      </c>
      <c r="E1055" s="12">
        <v>1936.735</v>
      </c>
      <c r="F1055" s="12">
        <v>0.186405</v>
      </c>
      <c r="G1055" s="14">
        <f>IFERROR(__xludf.DUMMYFUNCTION("FILTER(WholeNMJData!E:E,WholeNMJData!$B:$B=$B1055)"),318.3612)</f>
        <v>318.3612</v>
      </c>
      <c r="H1055" s="14">
        <f t="shared" si="2"/>
        <v>6.083451752</v>
      </c>
      <c r="I1055" s="14">
        <f>IFERROR(__xludf.DUMMYFUNCTION("FILTER(WholeNMJData!D:D,WholeNMJData!$B:$B=$B1055)"),89.67111)</f>
        <v>89.67111</v>
      </c>
    </row>
    <row r="1056">
      <c r="A1056" s="3"/>
      <c r="B1056" s="3" t="str">
        <f t="shared" si="1"/>
        <v>con_08m_m67_a3_002</v>
      </c>
      <c r="C1056" s="9" t="s">
        <v>1100</v>
      </c>
      <c r="D1056" s="12">
        <v>3.0</v>
      </c>
      <c r="E1056" s="12">
        <v>2232.255</v>
      </c>
      <c r="F1056" s="12">
        <v>0.458138</v>
      </c>
      <c r="G1056" s="14">
        <f>IFERROR(__xludf.DUMMYFUNCTION("FILTER(WholeNMJData!E:E,WholeNMJData!$B:$B=$B1056)"),318.3612)</f>
        <v>318.3612</v>
      </c>
      <c r="H1056" s="14">
        <f t="shared" si="2"/>
        <v>7.011705572</v>
      </c>
      <c r="I1056" s="14">
        <f>IFERROR(__xludf.DUMMYFUNCTION("FILTER(WholeNMJData!D:D,WholeNMJData!$B:$B=$B1056)"),89.67111)</f>
        <v>89.67111</v>
      </c>
    </row>
    <row r="1057">
      <c r="A1057" s="3"/>
      <c r="B1057" s="3" t="str">
        <f t="shared" si="1"/>
        <v>con_08m_m67_a3_002</v>
      </c>
      <c r="C1057" s="9" t="s">
        <v>1101</v>
      </c>
      <c r="D1057" s="12">
        <v>7.0</v>
      </c>
      <c r="E1057" s="12">
        <v>2464.683</v>
      </c>
      <c r="F1057" s="12">
        <v>0.449122</v>
      </c>
      <c r="G1057" s="14">
        <f>IFERROR(__xludf.DUMMYFUNCTION("FILTER(WholeNMJData!E:E,WholeNMJData!$B:$B=$B1057)"),318.3612)</f>
        <v>318.3612</v>
      </c>
      <c r="H1057" s="14">
        <f t="shared" si="2"/>
        <v>7.741781976</v>
      </c>
      <c r="I1057" s="14">
        <f>IFERROR(__xludf.DUMMYFUNCTION("FILTER(WholeNMJData!D:D,WholeNMJData!$B:$B=$B1057)"),89.67111)</f>
        <v>89.67111</v>
      </c>
    </row>
    <row r="1058">
      <c r="A1058" s="3"/>
      <c r="B1058" s="3" t="str">
        <f t="shared" si="1"/>
        <v>con_08m_m67_a3_002</v>
      </c>
      <c r="C1058" s="9" t="s">
        <v>1102</v>
      </c>
      <c r="D1058" s="12">
        <v>22.0</v>
      </c>
      <c r="E1058" s="12">
        <v>3990.309</v>
      </c>
      <c r="F1058" s="12">
        <v>1.055315</v>
      </c>
      <c r="G1058" s="14">
        <f>IFERROR(__xludf.DUMMYFUNCTION("FILTER(WholeNMJData!E:E,WholeNMJData!$B:$B=$B1058)"),318.3612)</f>
        <v>318.3612</v>
      </c>
      <c r="H1058" s="14">
        <f t="shared" si="2"/>
        <v>12.53390489</v>
      </c>
      <c r="I1058" s="14">
        <f>IFERROR(__xludf.DUMMYFUNCTION("FILTER(WholeNMJData!D:D,WholeNMJData!$B:$B=$B1058)"),89.67111)</f>
        <v>89.67111</v>
      </c>
    </row>
    <row r="1059">
      <c r="A1059" s="3"/>
      <c r="B1059" s="3" t="str">
        <f t="shared" si="1"/>
        <v>con_08m_m67_a3_002</v>
      </c>
      <c r="C1059" s="9" t="s">
        <v>1103</v>
      </c>
      <c r="D1059" s="12">
        <v>5.0</v>
      </c>
      <c r="E1059" s="12">
        <v>2280.726</v>
      </c>
      <c r="F1059" s="12">
        <v>0.258811</v>
      </c>
      <c r="G1059" s="14">
        <f>IFERROR(__xludf.DUMMYFUNCTION("FILTER(WholeNMJData!E:E,WholeNMJData!$B:$B=$B1059)"),318.3612)</f>
        <v>318.3612</v>
      </c>
      <c r="H1059" s="14">
        <f t="shared" si="2"/>
        <v>7.163957166</v>
      </c>
      <c r="I1059" s="14">
        <f>IFERROR(__xludf.DUMMYFUNCTION("FILTER(WholeNMJData!D:D,WholeNMJData!$B:$B=$B1059)"),89.67111)</f>
        <v>89.67111</v>
      </c>
    </row>
    <row r="1060">
      <c r="A1060" s="3"/>
      <c r="B1060" s="3" t="str">
        <f t="shared" si="1"/>
        <v>con_08m_m67_a3_002</v>
      </c>
      <c r="C1060" s="9" t="s">
        <v>1104</v>
      </c>
      <c r="D1060" s="12">
        <v>16.0</v>
      </c>
      <c r="E1060" s="12">
        <v>2556.367</v>
      </c>
      <c r="F1060" s="12">
        <v>0.659051</v>
      </c>
      <c r="G1060" s="14">
        <f>IFERROR(__xludf.DUMMYFUNCTION("FILTER(WholeNMJData!E:E,WholeNMJData!$B:$B=$B1060)"),318.3612)</f>
        <v>318.3612</v>
      </c>
      <c r="H1060" s="14">
        <f t="shared" si="2"/>
        <v>8.029769331</v>
      </c>
      <c r="I1060" s="14">
        <f>IFERROR(__xludf.DUMMYFUNCTION("FILTER(WholeNMJData!D:D,WholeNMJData!$B:$B=$B1060)"),89.67111)</f>
        <v>89.67111</v>
      </c>
    </row>
    <row r="1061">
      <c r="A1061" s="3"/>
      <c r="B1061" s="3" t="str">
        <f t="shared" si="1"/>
        <v>con_08m_m67_a3_002</v>
      </c>
      <c r="C1061" s="9" t="s">
        <v>1105</v>
      </c>
      <c r="D1061" s="12">
        <v>8.0</v>
      </c>
      <c r="E1061" s="12">
        <v>2557.843</v>
      </c>
      <c r="F1061" s="12">
        <v>0.554737</v>
      </c>
      <c r="G1061" s="14">
        <f>IFERROR(__xludf.DUMMYFUNCTION("FILTER(WholeNMJData!E:E,WholeNMJData!$B:$B=$B1061)"),318.3612)</f>
        <v>318.3612</v>
      </c>
      <c r="H1061" s="14">
        <f t="shared" si="2"/>
        <v>8.034405575</v>
      </c>
      <c r="I1061" s="14">
        <f>IFERROR(__xludf.DUMMYFUNCTION("FILTER(WholeNMJData!D:D,WholeNMJData!$B:$B=$B1061)"),89.67111)</f>
        <v>89.67111</v>
      </c>
    </row>
    <row r="1062">
      <c r="A1062" s="3"/>
      <c r="B1062" s="3" t="str">
        <f t="shared" si="1"/>
        <v>con_08m_m67_a3_002</v>
      </c>
      <c r="C1062" s="9" t="s">
        <v>1106</v>
      </c>
      <c r="D1062" s="12">
        <v>21.0</v>
      </c>
      <c r="E1062" s="12">
        <v>2939.669</v>
      </c>
      <c r="F1062" s="12">
        <v>0.884268</v>
      </c>
      <c r="G1062" s="14">
        <f>IFERROR(__xludf.DUMMYFUNCTION("FILTER(WholeNMJData!E:E,WholeNMJData!$B:$B=$B1062)"),318.3612)</f>
        <v>318.3612</v>
      </c>
      <c r="H1062" s="14">
        <f t="shared" si="2"/>
        <v>9.233753988</v>
      </c>
      <c r="I1062" s="14">
        <f>IFERROR(__xludf.DUMMYFUNCTION("FILTER(WholeNMJData!D:D,WholeNMJData!$B:$B=$B1062)"),89.67111)</f>
        <v>89.67111</v>
      </c>
    </row>
    <row r="1063">
      <c r="A1063" s="3"/>
      <c r="B1063" s="3" t="str">
        <f t="shared" si="1"/>
        <v>con_08m_m67_a3_002</v>
      </c>
      <c r="C1063" s="9" t="s">
        <v>1107</v>
      </c>
      <c r="D1063" s="12">
        <v>5.0</v>
      </c>
      <c r="E1063" s="12">
        <v>2574.179</v>
      </c>
      <c r="F1063" s="12">
        <v>0.800993</v>
      </c>
      <c r="G1063" s="14">
        <f>IFERROR(__xludf.DUMMYFUNCTION("FILTER(WholeNMJData!E:E,WholeNMJData!$B:$B=$B1063)"),318.3612)</f>
        <v>318.3612</v>
      </c>
      <c r="H1063" s="14">
        <f t="shared" si="2"/>
        <v>8.08571836</v>
      </c>
      <c r="I1063" s="14">
        <f>IFERROR(__xludf.DUMMYFUNCTION("FILTER(WholeNMJData!D:D,WholeNMJData!$B:$B=$B1063)"),89.67111)</f>
        <v>89.67111</v>
      </c>
    </row>
    <row r="1064">
      <c r="A1064" s="3"/>
      <c r="B1064" s="3" t="str">
        <f t="shared" si="1"/>
        <v>con_08m_m67_a3_002</v>
      </c>
      <c r="C1064" s="9" t="s">
        <v>1108</v>
      </c>
      <c r="D1064" s="12">
        <v>23.0</v>
      </c>
      <c r="E1064" s="12">
        <v>3375.404</v>
      </c>
      <c r="F1064" s="12">
        <v>0.802473</v>
      </c>
      <c r="G1064" s="14">
        <f>IFERROR(__xludf.DUMMYFUNCTION("FILTER(WholeNMJData!E:E,WholeNMJData!$B:$B=$B1064)"),318.3612)</f>
        <v>318.3612</v>
      </c>
      <c r="H1064" s="14">
        <f t="shared" si="2"/>
        <v>10.60243522</v>
      </c>
      <c r="I1064" s="14">
        <f>IFERROR(__xludf.DUMMYFUNCTION("FILTER(WholeNMJData!D:D,WholeNMJData!$B:$B=$B1064)"),89.67111)</f>
        <v>89.67111</v>
      </c>
    </row>
    <row r="1065">
      <c r="A1065" s="3"/>
      <c r="B1065" s="3" t="str">
        <f t="shared" si="1"/>
        <v>con_08m_m67_a3_002</v>
      </c>
      <c r="C1065" s="9" t="s">
        <v>1109</v>
      </c>
      <c r="D1065" s="12">
        <v>3.0</v>
      </c>
      <c r="E1065" s="12">
        <v>2027.65</v>
      </c>
      <c r="F1065" s="12">
        <v>0.379498</v>
      </c>
      <c r="G1065" s="14">
        <f>IFERROR(__xludf.DUMMYFUNCTION("FILTER(WholeNMJData!E:E,WholeNMJData!$B:$B=$B1065)"),318.3612)</f>
        <v>318.3612</v>
      </c>
      <c r="H1065" s="14">
        <f t="shared" si="2"/>
        <v>6.369023612</v>
      </c>
      <c r="I1065" s="14">
        <f>IFERROR(__xludf.DUMMYFUNCTION("FILTER(WholeNMJData!D:D,WholeNMJData!$B:$B=$B1065)"),89.67111)</f>
        <v>89.67111</v>
      </c>
    </row>
    <row r="1066">
      <c r="A1066" s="3"/>
      <c r="B1066" s="3" t="str">
        <f t="shared" si="1"/>
        <v>con_08m_m67_a3_002</v>
      </c>
      <c r="C1066" s="9" t="s">
        <v>1110</v>
      </c>
      <c r="D1066" s="12">
        <v>5.0</v>
      </c>
      <c r="E1066" s="12">
        <v>2070.589</v>
      </c>
      <c r="F1066" s="12">
        <v>0.383659</v>
      </c>
      <c r="G1066" s="14">
        <f>IFERROR(__xludf.DUMMYFUNCTION("FILTER(WholeNMJData!E:E,WholeNMJData!$B:$B=$B1066)"),318.3612)</f>
        <v>318.3612</v>
      </c>
      <c r="H1066" s="14">
        <f t="shared" si="2"/>
        <v>6.503898716</v>
      </c>
      <c r="I1066" s="14">
        <f>IFERROR(__xludf.DUMMYFUNCTION("FILTER(WholeNMJData!D:D,WholeNMJData!$B:$B=$B1066)"),89.67111)</f>
        <v>89.67111</v>
      </c>
    </row>
    <row r="1067">
      <c r="A1067" s="3"/>
      <c r="B1067" s="3" t="str">
        <f t="shared" si="1"/>
        <v>con_08m_m67_a3_002</v>
      </c>
      <c r="C1067" s="9" t="s">
        <v>1111</v>
      </c>
      <c r="D1067" s="12">
        <v>4.0</v>
      </c>
      <c r="E1067" s="12">
        <v>2506.121</v>
      </c>
      <c r="F1067" s="12">
        <v>0.311798</v>
      </c>
      <c r="G1067" s="14">
        <f>IFERROR(__xludf.DUMMYFUNCTION("FILTER(WholeNMJData!E:E,WholeNMJData!$B:$B=$B1067)"),318.3612)</f>
        <v>318.3612</v>
      </c>
      <c r="H1067" s="14">
        <f t="shared" si="2"/>
        <v>7.87194231</v>
      </c>
      <c r="I1067" s="14">
        <f>IFERROR(__xludf.DUMMYFUNCTION("FILTER(WholeNMJData!D:D,WholeNMJData!$B:$B=$B1067)"),89.67111)</f>
        <v>89.67111</v>
      </c>
    </row>
    <row r="1068">
      <c r="A1068" s="3"/>
      <c r="B1068" s="3" t="str">
        <f t="shared" si="1"/>
        <v>con_08m_m67_a3_002</v>
      </c>
      <c r="C1068" s="9" t="s">
        <v>1112</v>
      </c>
      <c r="D1068" s="12">
        <v>6.0</v>
      </c>
      <c r="E1068" s="12">
        <v>3130.53</v>
      </c>
      <c r="F1068" s="12">
        <v>0.512537</v>
      </c>
      <c r="G1068" s="14">
        <f>IFERROR(__xludf.DUMMYFUNCTION("FILTER(WholeNMJData!E:E,WholeNMJData!$B:$B=$B1068)"),318.3612)</f>
        <v>318.3612</v>
      </c>
      <c r="H1068" s="14">
        <f t="shared" si="2"/>
        <v>9.833264858</v>
      </c>
      <c r="I1068" s="14">
        <f>IFERROR(__xludf.DUMMYFUNCTION("FILTER(WholeNMJData!D:D,WholeNMJData!$B:$B=$B1068)"),89.67111)</f>
        <v>89.67111</v>
      </c>
    </row>
    <row r="1069">
      <c r="A1069" s="3"/>
      <c r="B1069" s="3" t="str">
        <f t="shared" si="1"/>
        <v>con_08m_m67_a3_002</v>
      </c>
      <c r="C1069" s="9" t="s">
        <v>1113</v>
      </c>
      <c r="D1069" s="12">
        <v>9.0</v>
      </c>
      <c r="E1069" s="12">
        <v>2717.897</v>
      </c>
      <c r="F1069" s="12">
        <v>0.64858</v>
      </c>
      <c r="G1069" s="14">
        <f>IFERROR(__xludf.DUMMYFUNCTION("FILTER(WholeNMJData!E:E,WholeNMJData!$B:$B=$B1069)"),318.3612)</f>
        <v>318.3612</v>
      </c>
      <c r="H1069" s="14">
        <f t="shared" si="2"/>
        <v>8.537148999</v>
      </c>
      <c r="I1069" s="14">
        <f>IFERROR(__xludf.DUMMYFUNCTION("FILTER(WholeNMJData!D:D,WholeNMJData!$B:$B=$B1069)"),89.67111)</f>
        <v>89.67111</v>
      </c>
    </row>
    <row r="1070">
      <c r="A1070" s="3"/>
      <c r="B1070" s="3" t="str">
        <f t="shared" si="1"/>
        <v>con_08m_m67_a3_002</v>
      </c>
      <c r="C1070" s="9" t="s">
        <v>1114</v>
      </c>
      <c r="D1070" s="12">
        <v>3.0</v>
      </c>
      <c r="E1070" s="12">
        <v>1988.48</v>
      </c>
      <c r="F1070" s="12">
        <v>0.287677</v>
      </c>
      <c r="G1070" s="14">
        <f>IFERROR(__xludf.DUMMYFUNCTION("FILTER(WholeNMJData!E:E,WholeNMJData!$B:$B=$B1070)"),318.3612)</f>
        <v>318.3612</v>
      </c>
      <c r="H1070" s="14">
        <f t="shared" si="2"/>
        <v>6.245987262</v>
      </c>
      <c r="I1070" s="14">
        <f>IFERROR(__xludf.DUMMYFUNCTION("FILTER(WholeNMJData!D:D,WholeNMJData!$B:$B=$B1070)"),89.67111)</f>
        <v>89.67111</v>
      </c>
    </row>
    <row r="1071">
      <c r="A1071" s="3"/>
      <c r="B1071" s="3" t="str">
        <f t="shared" si="1"/>
        <v>con_08m_m67_a3_002</v>
      </c>
      <c r="C1071" s="9" t="s">
        <v>1115</v>
      </c>
      <c r="D1071" s="12">
        <v>7.0</v>
      </c>
      <c r="E1071" s="12">
        <v>3986.641</v>
      </c>
      <c r="F1071" s="12">
        <v>0.304688</v>
      </c>
      <c r="G1071" s="14">
        <f>IFERROR(__xludf.DUMMYFUNCTION("FILTER(WholeNMJData!E:E,WholeNMJData!$B:$B=$B1071)"),318.3612)</f>
        <v>318.3612</v>
      </c>
      <c r="H1071" s="14">
        <f t="shared" si="2"/>
        <v>12.52238338</v>
      </c>
      <c r="I1071" s="14">
        <f>IFERROR(__xludf.DUMMYFUNCTION("FILTER(WholeNMJData!D:D,WholeNMJData!$B:$B=$B1071)"),89.67111)</f>
        <v>89.67111</v>
      </c>
    </row>
    <row r="1072">
      <c r="A1072" s="3"/>
      <c r="B1072" s="3" t="str">
        <f t="shared" si="1"/>
        <v>con_08m_m67_a3_002</v>
      </c>
      <c r="C1072" s="9" t="s">
        <v>1116</v>
      </c>
      <c r="D1072" s="12">
        <v>4.0</v>
      </c>
      <c r="E1072" s="12">
        <v>2512.175</v>
      </c>
      <c r="F1072" s="12">
        <v>0.639544</v>
      </c>
      <c r="G1072" s="14">
        <f>IFERROR(__xludf.DUMMYFUNCTION("FILTER(WholeNMJData!E:E,WholeNMJData!$B:$B=$B1072)"),318.3612)</f>
        <v>318.3612</v>
      </c>
      <c r="H1072" s="14">
        <f t="shared" si="2"/>
        <v>7.890958446</v>
      </c>
      <c r="I1072" s="14">
        <f>IFERROR(__xludf.DUMMYFUNCTION("FILTER(WholeNMJData!D:D,WholeNMJData!$B:$B=$B1072)"),89.67111)</f>
        <v>89.67111</v>
      </c>
    </row>
    <row r="1073">
      <c r="A1073" s="3"/>
      <c r="B1073" s="3" t="str">
        <f t="shared" si="1"/>
        <v>con_08m_m67_a3_002</v>
      </c>
      <c r="C1073" s="9" t="s">
        <v>1117</v>
      </c>
      <c r="D1073" s="12">
        <v>3.0</v>
      </c>
      <c r="E1073" s="12">
        <v>2781.694</v>
      </c>
      <c r="F1073" s="12">
        <v>0.6215</v>
      </c>
      <c r="G1073" s="14">
        <f>IFERROR(__xludf.DUMMYFUNCTION("FILTER(WholeNMJData!E:E,WholeNMJData!$B:$B=$B1073)"),318.3612)</f>
        <v>318.3612</v>
      </c>
      <c r="H1073" s="14">
        <f t="shared" si="2"/>
        <v>8.737540881</v>
      </c>
      <c r="I1073" s="14">
        <f>IFERROR(__xludf.DUMMYFUNCTION("FILTER(WholeNMJData!D:D,WholeNMJData!$B:$B=$B1073)"),89.67111)</f>
        <v>89.67111</v>
      </c>
    </row>
    <row r="1074">
      <c r="A1074" s="3"/>
      <c r="B1074" s="3" t="str">
        <f t="shared" si="1"/>
        <v>con_08m_m67_a3_002</v>
      </c>
      <c r="C1074" s="9" t="s">
        <v>1118</v>
      </c>
      <c r="D1074" s="12">
        <v>5.0</v>
      </c>
      <c r="E1074" s="12">
        <v>2960.772</v>
      </c>
      <c r="F1074" s="12">
        <v>0.484067</v>
      </c>
      <c r="G1074" s="14">
        <f>IFERROR(__xludf.DUMMYFUNCTION("FILTER(WholeNMJData!E:E,WholeNMJData!$B:$B=$B1074)"),318.3612)</f>
        <v>318.3612</v>
      </c>
      <c r="H1074" s="14">
        <f t="shared" si="2"/>
        <v>9.300040332</v>
      </c>
      <c r="I1074" s="14">
        <f>IFERROR(__xludf.DUMMYFUNCTION("FILTER(WholeNMJData!D:D,WholeNMJData!$B:$B=$B1074)"),89.67111)</f>
        <v>89.67111</v>
      </c>
    </row>
    <row r="1075">
      <c r="A1075" s="3"/>
      <c r="B1075" s="3" t="str">
        <f t="shared" si="1"/>
        <v>con_08m_m67_a3_002</v>
      </c>
      <c r="C1075" s="9" t="s">
        <v>1119</v>
      </c>
      <c r="D1075" s="12">
        <v>4.0</v>
      </c>
      <c r="E1075" s="12">
        <v>3865.601</v>
      </c>
      <c r="F1075" s="12">
        <v>0.100206</v>
      </c>
      <c r="G1075" s="14">
        <f>IFERROR(__xludf.DUMMYFUNCTION("FILTER(WholeNMJData!E:E,WholeNMJData!$B:$B=$B1075)"),318.3612)</f>
        <v>318.3612</v>
      </c>
      <c r="H1075" s="14">
        <f t="shared" si="2"/>
        <v>12.1421863</v>
      </c>
      <c r="I1075" s="14">
        <f>IFERROR(__xludf.DUMMYFUNCTION("FILTER(WholeNMJData!D:D,WholeNMJData!$B:$B=$B1075)"),89.67111)</f>
        <v>89.67111</v>
      </c>
    </row>
    <row r="1076">
      <c r="A1076" s="3"/>
      <c r="B1076" s="3" t="str">
        <f t="shared" si="1"/>
        <v>con_08m_m67_a3_002</v>
      </c>
      <c r="C1076" s="9" t="s">
        <v>1120</v>
      </c>
      <c r="D1076" s="12">
        <v>4.0</v>
      </c>
      <c r="E1076" s="12">
        <v>2496.315</v>
      </c>
      <c r="F1076" s="12">
        <v>0.334087</v>
      </c>
      <c r="G1076" s="14">
        <f>IFERROR(__xludf.DUMMYFUNCTION("FILTER(WholeNMJData!E:E,WholeNMJData!$B:$B=$B1076)"),318.3612)</f>
        <v>318.3612</v>
      </c>
      <c r="H1076" s="14">
        <f t="shared" si="2"/>
        <v>7.841140817</v>
      </c>
      <c r="I1076" s="14">
        <f>IFERROR(__xludf.DUMMYFUNCTION("FILTER(WholeNMJData!D:D,WholeNMJData!$B:$B=$B1076)"),89.67111)</f>
        <v>89.67111</v>
      </c>
    </row>
    <row r="1077">
      <c r="A1077" s="3"/>
      <c r="B1077" s="3" t="str">
        <f t="shared" si="1"/>
        <v>con_08m_m67_a3_002</v>
      </c>
      <c r="C1077" s="9" t="s">
        <v>1121</v>
      </c>
      <c r="D1077" s="12">
        <v>11.0</v>
      </c>
      <c r="E1077" s="12">
        <v>3275.427</v>
      </c>
      <c r="F1077" s="12">
        <v>0.493799</v>
      </c>
      <c r="G1077" s="14">
        <f>IFERROR(__xludf.DUMMYFUNCTION("FILTER(WholeNMJData!E:E,WholeNMJData!$B:$B=$B1077)"),318.3612)</f>
        <v>318.3612</v>
      </c>
      <c r="H1077" s="14">
        <f t="shared" si="2"/>
        <v>10.28839884</v>
      </c>
      <c r="I1077" s="14">
        <f>IFERROR(__xludf.DUMMYFUNCTION("FILTER(WholeNMJData!D:D,WholeNMJData!$B:$B=$B1077)"),89.67111)</f>
        <v>89.67111</v>
      </c>
    </row>
    <row r="1078">
      <c r="A1078" s="3"/>
      <c r="B1078" s="3" t="str">
        <f t="shared" si="1"/>
        <v>con_08m_m67_a3_002</v>
      </c>
      <c r="C1078" s="9" t="s">
        <v>1122</v>
      </c>
      <c r="D1078" s="12">
        <v>6.0</v>
      </c>
      <c r="E1078" s="12">
        <v>2566.745</v>
      </c>
      <c r="F1078" s="12">
        <v>0.519119</v>
      </c>
      <c r="G1078" s="14">
        <f>IFERROR(__xludf.DUMMYFUNCTION("FILTER(WholeNMJData!E:E,WholeNMJData!$B:$B=$B1078)"),318.3612)</f>
        <v>318.3612</v>
      </c>
      <c r="H1078" s="14">
        <f t="shared" si="2"/>
        <v>8.062367525</v>
      </c>
      <c r="I1078" s="14">
        <f>IFERROR(__xludf.DUMMYFUNCTION("FILTER(WholeNMJData!D:D,WholeNMJData!$B:$B=$B1078)"),89.67111)</f>
        <v>89.67111</v>
      </c>
    </row>
    <row r="1079">
      <c r="A1079" s="3"/>
      <c r="B1079" s="3" t="str">
        <f t="shared" si="1"/>
        <v>con_08m_m67_a3_002</v>
      </c>
      <c r="C1079" s="9" t="s">
        <v>1123</v>
      </c>
      <c r="D1079" s="12">
        <v>5.0</v>
      </c>
      <c r="E1079" s="12">
        <v>2648.963</v>
      </c>
      <c r="F1079" s="12">
        <v>0.333023</v>
      </c>
      <c r="G1079" s="14">
        <f>IFERROR(__xludf.DUMMYFUNCTION("FILTER(WholeNMJData!E:E,WholeNMJData!$B:$B=$B1079)"),318.3612)</f>
        <v>318.3612</v>
      </c>
      <c r="H1079" s="14">
        <f t="shared" si="2"/>
        <v>8.320621357</v>
      </c>
      <c r="I1079" s="14">
        <f>IFERROR(__xludf.DUMMYFUNCTION("FILTER(WholeNMJData!D:D,WholeNMJData!$B:$B=$B1079)"),89.67111)</f>
        <v>89.67111</v>
      </c>
    </row>
    <row r="1080">
      <c r="A1080" s="3"/>
      <c r="B1080" s="3" t="str">
        <f t="shared" si="1"/>
        <v>con_08m_m67_a3_002</v>
      </c>
      <c r="C1080" s="9" t="s">
        <v>1124</v>
      </c>
      <c r="D1080" s="12">
        <v>5.0</v>
      </c>
      <c r="E1080" s="12">
        <v>2369.543</v>
      </c>
      <c r="F1080" s="12">
        <v>0.279144</v>
      </c>
      <c r="G1080" s="14">
        <f>IFERROR(__xludf.DUMMYFUNCTION("FILTER(WholeNMJData!E:E,WholeNMJData!$B:$B=$B1080)"),318.3612)</f>
        <v>318.3612</v>
      </c>
      <c r="H1080" s="14">
        <f t="shared" si="2"/>
        <v>7.442939026</v>
      </c>
      <c r="I1080" s="14">
        <f>IFERROR(__xludf.DUMMYFUNCTION("FILTER(WholeNMJData!D:D,WholeNMJData!$B:$B=$B1080)"),89.67111)</f>
        <v>89.67111</v>
      </c>
    </row>
    <row r="1081">
      <c r="A1081" s="3"/>
      <c r="B1081" s="3" t="str">
        <f t="shared" si="1"/>
        <v>con_08m_m67_a3_002</v>
      </c>
      <c r="C1081" s="9" t="s">
        <v>1125</v>
      </c>
      <c r="D1081" s="12">
        <v>18.0</v>
      </c>
      <c r="E1081" s="12">
        <v>3767.655</v>
      </c>
      <c r="F1081" s="12">
        <v>0.974616</v>
      </c>
      <c r="G1081" s="14">
        <f>IFERROR(__xludf.DUMMYFUNCTION("FILTER(WholeNMJData!E:E,WholeNMJData!$B:$B=$B1081)"),318.3612)</f>
        <v>318.3612</v>
      </c>
      <c r="H1081" s="14">
        <f t="shared" si="2"/>
        <v>11.83452946</v>
      </c>
      <c r="I1081" s="14">
        <f>IFERROR(__xludf.DUMMYFUNCTION("FILTER(WholeNMJData!D:D,WholeNMJData!$B:$B=$B1081)"),89.67111)</f>
        <v>89.67111</v>
      </c>
    </row>
    <row r="1082">
      <c r="A1082" s="3"/>
      <c r="B1082" s="3" t="str">
        <f t="shared" si="1"/>
        <v>con_08m_m67_a3_002</v>
      </c>
      <c r="C1082" s="9" t="s">
        <v>1126</v>
      </c>
      <c r="D1082" s="12">
        <v>3.0</v>
      </c>
      <c r="E1082" s="12">
        <v>2370.897</v>
      </c>
      <c r="F1082" s="12">
        <v>0.229409</v>
      </c>
      <c r="G1082" s="14">
        <f>IFERROR(__xludf.DUMMYFUNCTION("FILTER(WholeNMJData!E:E,WholeNMJData!$B:$B=$B1082)"),318.3612)</f>
        <v>318.3612</v>
      </c>
      <c r="H1082" s="14">
        <f t="shared" si="2"/>
        <v>7.447192057</v>
      </c>
      <c r="I1082" s="14">
        <f>IFERROR(__xludf.DUMMYFUNCTION("FILTER(WholeNMJData!D:D,WholeNMJData!$B:$B=$B1082)"),89.67111)</f>
        <v>89.67111</v>
      </c>
    </row>
    <row r="1083">
      <c r="A1083" s="3"/>
      <c r="B1083" s="3" t="str">
        <f t="shared" si="1"/>
        <v>con_08m_m67_a3_002</v>
      </c>
      <c r="C1083" s="9" t="s">
        <v>1127</v>
      </c>
      <c r="D1083" s="12">
        <v>35.0</v>
      </c>
      <c r="E1083" s="12">
        <v>3096.789</v>
      </c>
      <c r="F1083" s="12">
        <v>0.98331</v>
      </c>
      <c r="G1083" s="14">
        <f>IFERROR(__xludf.DUMMYFUNCTION("FILTER(WholeNMJData!E:E,WholeNMJData!$B:$B=$B1083)"),318.3612)</f>
        <v>318.3612</v>
      </c>
      <c r="H1083" s="14">
        <f t="shared" si="2"/>
        <v>9.727281465</v>
      </c>
      <c r="I1083" s="14">
        <f>IFERROR(__xludf.DUMMYFUNCTION("FILTER(WholeNMJData!D:D,WholeNMJData!$B:$B=$B1083)"),89.67111)</f>
        <v>89.67111</v>
      </c>
    </row>
    <row r="1084">
      <c r="A1084" s="3"/>
      <c r="B1084" s="3" t="str">
        <f t="shared" si="1"/>
        <v>con_08m_m67_a3_002</v>
      </c>
      <c r="C1084" s="9" t="s">
        <v>1128</v>
      </c>
      <c r="D1084" s="12">
        <v>3.0</v>
      </c>
      <c r="E1084" s="12">
        <v>2482.166</v>
      </c>
      <c r="F1084" s="12">
        <v>0.280913</v>
      </c>
      <c r="G1084" s="14">
        <f>IFERROR(__xludf.DUMMYFUNCTION("FILTER(WholeNMJData!E:E,WholeNMJData!$B:$B=$B1084)"),318.3612)</f>
        <v>318.3612</v>
      </c>
      <c r="H1084" s="14">
        <f t="shared" si="2"/>
        <v>7.796697588</v>
      </c>
      <c r="I1084" s="14">
        <f>IFERROR(__xludf.DUMMYFUNCTION("FILTER(WholeNMJData!D:D,WholeNMJData!$B:$B=$B1084)"),89.67111)</f>
        <v>89.67111</v>
      </c>
    </row>
    <row r="1085">
      <c r="A1085" s="3"/>
      <c r="B1085" s="3" t="str">
        <f t="shared" si="1"/>
        <v>con_08m_m67_a3_002</v>
      </c>
      <c r="C1085" s="9" t="s">
        <v>1129</v>
      </c>
      <c r="D1085" s="12">
        <v>19.0</v>
      </c>
      <c r="E1085" s="12">
        <v>3192.073</v>
      </c>
      <c r="F1085" s="12">
        <v>1.022439</v>
      </c>
      <c r="G1085" s="14">
        <f>IFERROR(__xludf.DUMMYFUNCTION("FILTER(WholeNMJData!E:E,WholeNMJData!$B:$B=$B1085)"),318.3612)</f>
        <v>318.3612</v>
      </c>
      <c r="H1085" s="14">
        <f t="shared" si="2"/>
        <v>10.02657673</v>
      </c>
      <c r="I1085" s="14">
        <f>IFERROR(__xludf.DUMMYFUNCTION("FILTER(WholeNMJData!D:D,WholeNMJData!$B:$B=$B1085)"),89.67111)</f>
        <v>89.67111</v>
      </c>
    </row>
    <row r="1086">
      <c r="A1086" s="3"/>
      <c r="B1086" s="3" t="str">
        <f t="shared" si="1"/>
        <v>con_08m_m67_a3_002</v>
      </c>
      <c r="C1086" s="9" t="s">
        <v>1130</v>
      </c>
      <c r="D1086" s="12">
        <v>52.0</v>
      </c>
      <c r="E1086" s="12">
        <v>5708.84</v>
      </c>
      <c r="F1086" s="12">
        <v>0.661122</v>
      </c>
      <c r="G1086" s="14">
        <f>IFERROR(__xludf.DUMMYFUNCTION("FILTER(WholeNMJData!E:E,WholeNMJData!$B:$B=$B1086)"),318.3612)</f>
        <v>318.3612</v>
      </c>
      <c r="H1086" s="14">
        <f t="shared" si="2"/>
        <v>17.93195905</v>
      </c>
      <c r="I1086" s="14">
        <f>IFERROR(__xludf.DUMMYFUNCTION("FILTER(WholeNMJData!D:D,WholeNMJData!$B:$B=$B1086)"),89.67111)</f>
        <v>89.67111</v>
      </c>
    </row>
    <row r="1087">
      <c r="A1087" s="3"/>
      <c r="B1087" s="3" t="str">
        <f t="shared" si="1"/>
        <v>con_08m_m67_a3_002</v>
      </c>
      <c r="C1087" s="9" t="s">
        <v>1131</v>
      </c>
      <c r="D1087" s="12">
        <v>4.0</v>
      </c>
      <c r="E1087" s="12">
        <v>2384.046</v>
      </c>
      <c r="F1087" s="12">
        <v>0.300268</v>
      </c>
      <c r="G1087" s="14">
        <f>IFERROR(__xludf.DUMMYFUNCTION("FILTER(WholeNMJData!E:E,WholeNMJData!$B:$B=$B1087)"),318.3612)</f>
        <v>318.3612</v>
      </c>
      <c r="H1087" s="14">
        <f t="shared" si="2"/>
        <v>7.488494201</v>
      </c>
      <c r="I1087" s="14">
        <f>IFERROR(__xludf.DUMMYFUNCTION("FILTER(WholeNMJData!D:D,WholeNMJData!$B:$B=$B1087)"),89.67111)</f>
        <v>89.67111</v>
      </c>
    </row>
    <row r="1088">
      <c r="A1088" s="3"/>
      <c r="B1088" s="3" t="str">
        <f t="shared" si="1"/>
        <v>con_08m_m67_a3_002</v>
      </c>
      <c r="C1088" s="9" t="s">
        <v>1132</v>
      </c>
      <c r="D1088" s="12">
        <v>3.0</v>
      </c>
      <c r="E1088" s="12">
        <v>2129.246</v>
      </c>
      <c r="F1088" s="12">
        <v>0.226768</v>
      </c>
      <c r="G1088" s="14">
        <f>IFERROR(__xludf.DUMMYFUNCTION("FILTER(WholeNMJData!E:E,WholeNMJData!$B:$B=$B1088)"),318.3612)</f>
        <v>318.3612</v>
      </c>
      <c r="H1088" s="14">
        <f t="shared" si="2"/>
        <v>6.688145415</v>
      </c>
      <c r="I1088" s="14">
        <f>IFERROR(__xludf.DUMMYFUNCTION("FILTER(WholeNMJData!D:D,WholeNMJData!$B:$B=$B1088)"),89.67111)</f>
        <v>89.67111</v>
      </c>
    </row>
    <row r="1089">
      <c r="A1089" s="3"/>
      <c r="B1089" s="3" t="str">
        <f t="shared" si="1"/>
        <v>con_08m_m67_a3_002</v>
      </c>
      <c r="C1089" s="9" t="s">
        <v>1133</v>
      </c>
      <c r="D1089" s="12">
        <v>79.0</v>
      </c>
      <c r="E1089" s="12">
        <v>3526.503</v>
      </c>
      <c r="F1089" s="12">
        <v>0.708141</v>
      </c>
      <c r="G1089" s="14">
        <f>IFERROR(__xludf.DUMMYFUNCTION("FILTER(WholeNMJData!E:E,WholeNMJData!$B:$B=$B1089)"),318.3612)</f>
        <v>318.3612</v>
      </c>
      <c r="H1089" s="14">
        <f t="shared" si="2"/>
        <v>11.07705022</v>
      </c>
      <c r="I1089" s="14">
        <f>IFERROR(__xludf.DUMMYFUNCTION("FILTER(WholeNMJData!D:D,WholeNMJData!$B:$B=$B1089)"),89.67111)</f>
        <v>89.67111</v>
      </c>
    </row>
    <row r="1090">
      <c r="A1090" s="3"/>
      <c r="B1090" s="3" t="str">
        <f t="shared" si="1"/>
        <v>con_08m_m67_a3_002</v>
      </c>
      <c r="C1090" s="9" t="s">
        <v>1134</v>
      </c>
      <c r="D1090" s="12">
        <v>141.0</v>
      </c>
      <c r="E1090" s="12">
        <v>5267.349</v>
      </c>
      <c r="F1090" s="12">
        <v>1.672648</v>
      </c>
      <c r="G1090" s="14">
        <f>IFERROR(__xludf.DUMMYFUNCTION("FILTER(WholeNMJData!E:E,WholeNMJData!$B:$B=$B1090)"),318.3612)</f>
        <v>318.3612</v>
      </c>
      <c r="H1090" s="14">
        <f t="shared" si="2"/>
        <v>16.54519772</v>
      </c>
      <c r="I1090" s="14">
        <f>IFERROR(__xludf.DUMMYFUNCTION("FILTER(WholeNMJData!D:D,WholeNMJData!$B:$B=$B1090)"),89.67111)</f>
        <v>89.67111</v>
      </c>
    </row>
    <row r="1091">
      <c r="A1091" s="3"/>
      <c r="B1091" s="3" t="str">
        <f t="shared" si="1"/>
        <v>con_08m_m67_a3_002</v>
      </c>
      <c r="C1091" s="9" t="s">
        <v>1135</v>
      </c>
      <c r="D1091" s="12">
        <v>89.0</v>
      </c>
      <c r="E1091" s="12">
        <v>5213.447</v>
      </c>
      <c r="F1091" s="12">
        <v>0.841855</v>
      </c>
      <c r="G1091" s="14">
        <f>IFERROR(__xludf.DUMMYFUNCTION("FILTER(WholeNMJData!E:E,WholeNMJData!$B:$B=$B1091)"),318.3612)</f>
        <v>318.3612</v>
      </c>
      <c r="H1091" s="14">
        <f t="shared" si="2"/>
        <v>16.37588689</v>
      </c>
      <c r="I1091" s="14">
        <f>IFERROR(__xludf.DUMMYFUNCTION("FILTER(WholeNMJData!D:D,WholeNMJData!$B:$B=$B1091)"),89.67111)</f>
        <v>89.67111</v>
      </c>
    </row>
    <row r="1092">
      <c r="A1092" s="3"/>
      <c r="B1092" s="3" t="str">
        <f t="shared" si="1"/>
        <v>con_08m_m67_a3_002</v>
      </c>
      <c r="C1092" s="9" t="s">
        <v>1136</v>
      </c>
      <c r="D1092" s="12">
        <v>66.0</v>
      </c>
      <c r="E1092" s="12">
        <v>3993.634</v>
      </c>
      <c r="F1092" s="12">
        <v>0.955437</v>
      </c>
      <c r="G1092" s="14">
        <f>IFERROR(__xludf.DUMMYFUNCTION("FILTER(WholeNMJData!E:E,WholeNMJData!$B:$B=$B1092)"),318.3612)</f>
        <v>318.3612</v>
      </c>
      <c r="H1092" s="14">
        <f t="shared" si="2"/>
        <v>12.544349</v>
      </c>
      <c r="I1092" s="14">
        <f>IFERROR(__xludf.DUMMYFUNCTION("FILTER(WholeNMJData!D:D,WholeNMJData!$B:$B=$B1092)"),89.67111)</f>
        <v>89.67111</v>
      </c>
    </row>
    <row r="1093">
      <c r="A1093" s="3"/>
      <c r="B1093" s="3" t="str">
        <f t="shared" si="1"/>
        <v>con_08m_m67_a3_002</v>
      </c>
      <c r="C1093" s="9" t="s">
        <v>1137</v>
      </c>
      <c r="D1093" s="12">
        <v>57.0</v>
      </c>
      <c r="E1093" s="12">
        <v>4357.43</v>
      </c>
      <c r="F1093" s="12">
        <v>0.965864</v>
      </c>
      <c r="G1093" s="14">
        <f>IFERROR(__xludf.DUMMYFUNCTION("FILTER(WholeNMJData!E:E,WholeNMJData!$B:$B=$B1093)"),318.3612)</f>
        <v>318.3612</v>
      </c>
      <c r="H1093" s="14">
        <f t="shared" si="2"/>
        <v>13.68706362</v>
      </c>
      <c r="I1093" s="14">
        <f>IFERROR(__xludf.DUMMYFUNCTION("FILTER(WholeNMJData!D:D,WholeNMJData!$B:$B=$B1093)"),89.67111)</f>
        <v>89.67111</v>
      </c>
    </row>
    <row r="1094">
      <c r="A1094" s="3"/>
      <c r="B1094" s="3" t="str">
        <f t="shared" si="1"/>
        <v>con_08m_m67_a3_002</v>
      </c>
      <c r="C1094" s="9" t="s">
        <v>1138</v>
      </c>
      <c r="D1094" s="12">
        <v>43.0</v>
      </c>
      <c r="E1094" s="12">
        <v>3636.997</v>
      </c>
      <c r="F1094" s="12">
        <v>0.863073</v>
      </c>
      <c r="G1094" s="14">
        <f>IFERROR(__xludf.DUMMYFUNCTION("FILTER(WholeNMJData!E:E,WholeNMJData!$B:$B=$B1094)"),318.3612)</f>
        <v>318.3612</v>
      </c>
      <c r="H1094" s="14">
        <f t="shared" si="2"/>
        <v>11.42412141</v>
      </c>
      <c r="I1094" s="14">
        <f>IFERROR(__xludf.DUMMYFUNCTION("FILTER(WholeNMJData!D:D,WholeNMJData!$B:$B=$B1094)"),89.67111)</f>
        <v>89.67111</v>
      </c>
    </row>
    <row r="1095">
      <c r="A1095" s="3"/>
      <c r="B1095" s="3" t="str">
        <f t="shared" si="1"/>
        <v>con_08m_m67_a3_002</v>
      </c>
      <c r="C1095" s="9" t="s">
        <v>1139</v>
      </c>
      <c r="D1095" s="12">
        <v>50.0</v>
      </c>
      <c r="E1095" s="12">
        <v>4124.151</v>
      </c>
      <c r="F1095" s="12">
        <v>0.91051</v>
      </c>
      <c r="G1095" s="14">
        <f>IFERROR(__xludf.DUMMYFUNCTION("FILTER(WholeNMJData!E:E,WholeNMJData!$B:$B=$B1095)"),318.3612)</f>
        <v>318.3612</v>
      </c>
      <c r="H1095" s="14">
        <f t="shared" si="2"/>
        <v>12.95431416</v>
      </c>
      <c r="I1095" s="14">
        <f>IFERROR(__xludf.DUMMYFUNCTION("FILTER(WholeNMJData!D:D,WholeNMJData!$B:$B=$B1095)"),89.67111)</f>
        <v>89.67111</v>
      </c>
    </row>
    <row r="1096">
      <c r="A1096" s="3"/>
      <c r="B1096" s="3" t="str">
        <f t="shared" si="1"/>
        <v>con_08m_m67_a3_002</v>
      </c>
      <c r="C1096" s="9" t="s">
        <v>1140</v>
      </c>
      <c r="D1096" s="12">
        <v>6.0</v>
      </c>
      <c r="E1096" s="12">
        <v>2844.744</v>
      </c>
      <c r="F1096" s="12">
        <v>0.607749</v>
      </c>
      <c r="G1096" s="14">
        <f>IFERROR(__xludf.DUMMYFUNCTION("FILTER(WholeNMJData!E:E,WholeNMJData!$B:$B=$B1096)"),318.3612)</f>
        <v>318.3612</v>
      </c>
      <c r="H1096" s="14">
        <f t="shared" si="2"/>
        <v>8.935586372</v>
      </c>
      <c r="I1096" s="14">
        <f>IFERROR(__xludf.DUMMYFUNCTION("FILTER(WholeNMJData!D:D,WholeNMJData!$B:$B=$B1096)"),89.67111)</f>
        <v>89.67111</v>
      </c>
    </row>
    <row r="1097">
      <c r="A1097" s="3"/>
      <c r="B1097" s="3" t="str">
        <f t="shared" si="1"/>
        <v>con_08m_m67_a3_002</v>
      </c>
      <c r="C1097" s="9" t="s">
        <v>1141</v>
      </c>
      <c r="D1097" s="12">
        <v>92.0</v>
      </c>
      <c r="E1097" s="12">
        <v>3915.298</v>
      </c>
      <c r="F1097" s="12">
        <v>0.98514</v>
      </c>
      <c r="G1097" s="14">
        <f>IFERROR(__xludf.DUMMYFUNCTION("FILTER(WholeNMJData!E:E,WholeNMJData!$B:$B=$B1097)"),318.3612)</f>
        <v>318.3612</v>
      </c>
      <c r="H1097" s="14">
        <f t="shared" si="2"/>
        <v>12.29828886</v>
      </c>
      <c r="I1097" s="14">
        <f>IFERROR(__xludf.DUMMYFUNCTION("FILTER(WholeNMJData!D:D,WholeNMJData!$B:$B=$B1097)"),89.67111)</f>
        <v>89.67111</v>
      </c>
    </row>
    <row r="1098">
      <c r="A1098" s="3"/>
      <c r="B1098" s="3" t="str">
        <f t="shared" si="1"/>
        <v>con_08m_m67_a3_002</v>
      </c>
      <c r="C1098" s="9" t="s">
        <v>1142</v>
      </c>
      <c r="D1098" s="12">
        <v>22.0</v>
      </c>
      <c r="E1098" s="12">
        <v>2711.536</v>
      </c>
      <c r="F1098" s="12">
        <v>0.553417</v>
      </c>
      <c r="G1098" s="14">
        <f>IFERROR(__xludf.DUMMYFUNCTION("FILTER(WholeNMJData!E:E,WholeNMJData!$B:$B=$B1098)"),318.3612)</f>
        <v>318.3612</v>
      </c>
      <c r="H1098" s="14">
        <f t="shared" si="2"/>
        <v>8.517168549</v>
      </c>
      <c r="I1098" s="14">
        <f>IFERROR(__xludf.DUMMYFUNCTION("FILTER(WholeNMJData!D:D,WholeNMJData!$B:$B=$B1098)"),89.67111)</f>
        <v>89.67111</v>
      </c>
    </row>
    <row r="1099">
      <c r="A1099" s="3"/>
      <c r="B1099" s="3" t="str">
        <f t="shared" si="1"/>
        <v>con_08m_m67_a3_002</v>
      </c>
      <c r="C1099" s="9" t="s">
        <v>1143</v>
      </c>
      <c r="D1099" s="12">
        <v>17.0</v>
      </c>
      <c r="E1099" s="12">
        <v>3109.895</v>
      </c>
      <c r="F1099" s="12">
        <v>0.729867</v>
      </c>
      <c r="G1099" s="14">
        <f>IFERROR(__xludf.DUMMYFUNCTION("FILTER(WholeNMJData!E:E,WholeNMJData!$B:$B=$B1099)"),318.3612)</f>
        <v>318.3612</v>
      </c>
      <c r="H1099" s="14">
        <f t="shared" si="2"/>
        <v>9.768448542</v>
      </c>
      <c r="I1099" s="14">
        <f>IFERROR(__xludf.DUMMYFUNCTION("FILTER(WholeNMJData!D:D,WholeNMJData!$B:$B=$B1099)"),89.67111)</f>
        <v>89.67111</v>
      </c>
    </row>
    <row r="1100">
      <c r="A1100" s="3"/>
      <c r="B1100" s="3" t="str">
        <f t="shared" si="1"/>
        <v>con_08m_m67_a3_002</v>
      </c>
      <c r="C1100" s="9" t="s">
        <v>1144</v>
      </c>
      <c r="D1100" s="12">
        <v>76.0</v>
      </c>
      <c r="E1100" s="12">
        <v>3829.081</v>
      </c>
      <c r="F1100" s="12">
        <v>0.938762</v>
      </c>
      <c r="G1100" s="14">
        <f>IFERROR(__xludf.DUMMYFUNCTION("FILTER(WholeNMJData!E:E,WholeNMJData!$B:$B=$B1100)"),318.3612)</f>
        <v>318.3612</v>
      </c>
      <c r="H1100" s="14">
        <f t="shared" si="2"/>
        <v>12.02747383</v>
      </c>
      <c r="I1100" s="14">
        <f>IFERROR(__xludf.DUMMYFUNCTION("FILTER(WholeNMJData!D:D,WholeNMJData!$B:$B=$B1100)"),89.67111)</f>
        <v>89.67111</v>
      </c>
    </row>
    <row r="1101">
      <c r="A1101" s="3"/>
      <c r="B1101" s="3" t="str">
        <f t="shared" si="1"/>
        <v>con_08m_m67_a3_002</v>
      </c>
      <c r="C1101" s="9" t="s">
        <v>1145</v>
      </c>
      <c r="D1101" s="12">
        <v>3.0</v>
      </c>
      <c r="E1101" s="12">
        <v>2248.127</v>
      </c>
      <c r="F1101" s="12">
        <v>0.194933</v>
      </c>
      <c r="G1101" s="14">
        <f>IFERROR(__xludf.DUMMYFUNCTION("FILTER(WholeNMJData!E:E,WholeNMJData!$B:$B=$B1101)"),318.3612)</f>
        <v>318.3612</v>
      </c>
      <c r="H1101" s="14">
        <f t="shared" si="2"/>
        <v>7.061560894</v>
      </c>
      <c r="I1101" s="14">
        <f>IFERROR(__xludf.DUMMYFUNCTION("FILTER(WholeNMJData!D:D,WholeNMJData!$B:$B=$B1101)"),89.67111)</f>
        <v>89.67111</v>
      </c>
    </row>
    <row r="1102">
      <c r="A1102" s="3"/>
      <c r="B1102" s="3" t="str">
        <f t="shared" si="1"/>
        <v>con_08m_m67_a3_002</v>
      </c>
      <c r="C1102" s="9" t="s">
        <v>1146</v>
      </c>
      <c r="D1102" s="12">
        <v>30.0</v>
      </c>
      <c r="E1102" s="12">
        <v>4036.824</v>
      </c>
      <c r="F1102" s="12">
        <v>0.913118</v>
      </c>
      <c r="G1102" s="14">
        <f>IFERROR(__xludf.DUMMYFUNCTION("FILTER(WholeNMJData!E:E,WholeNMJData!$B:$B=$B1102)"),318.3612)</f>
        <v>318.3612</v>
      </c>
      <c r="H1102" s="14">
        <f t="shared" si="2"/>
        <v>12.68001251</v>
      </c>
      <c r="I1102" s="14">
        <f>IFERROR(__xludf.DUMMYFUNCTION("FILTER(WholeNMJData!D:D,WholeNMJData!$B:$B=$B1102)"),89.67111)</f>
        <v>89.67111</v>
      </c>
    </row>
    <row r="1103">
      <c r="A1103" s="3"/>
      <c r="B1103" s="3" t="str">
        <f t="shared" si="1"/>
        <v>con_08m_m67_a3_002</v>
      </c>
      <c r="C1103" s="9" t="s">
        <v>1147</v>
      </c>
      <c r="D1103" s="12">
        <v>48.0</v>
      </c>
      <c r="E1103" s="12">
        <v>4171.545</v>
      </c>
      <c r="F1103" s="12">
        <v>1.381379</v>
      </c>
      <c r="G1103" s="14">
        <f>IFERROR(__xludf.DUMMYFUNCTION("FILTER(WholeNMJData!E:E,WholeNMJData!$B:$B=$B1103)"),318.3612)</f>
        <v>318.3612</v>
      </c>
      <c r="H1103" s="14">
        <f t="shared" si="2"/>
        <v>13.1031828</v>
      </c>
      <c r="I1103" s="14">
        <f>IFERROR(__xludf.DUMMYFUNCTION("FILTER(WholeNMJData!D:D,WholeNMJData!$B:$B=$B1103)"),89.67111)</f>
        <v>89.67111</v>
      </c>
    </row>
    <row r="1104">
      <c r="A1104" s="3"/>
      <c r="B1104" s="3" t="str">
        <f t="shared" si="1"/>
        <v>con_08m_m67_a3_002</v>
      </c>
      <c r="C1104" s="9" t="s">
        <v>1148</v>
      </c>
      <c r="D1104" s="12">
        <v>5.0</v>
      </c>
      <c r="E1104" s="12">
        <v>4896.868</v>
      </c>
      <c r="F1104" s="12">
        <v>0.501017</v>
      </c>
      <c r="G1104" s="14">
        <f>IFERROR(__xludf.DUMMYFUNCTION("FILTER(WholeNMJData!E:E,WholeNMJData!$B:$B=$B1104)"),318.3612)</f>
        <v>318.3612</v>
      </c>
      <c r="H1104" s="14">
        <f t="shared" si="2"/>
        <v>15.38148493</v>
      </c>
      <c r="I1104" s="14">
        <f>IFERROR(__xludf.DUMMYFUNCTION("FILTER(WholeNMJData!D:D,WholeNMJData!$B:$B=$B1104)"),89.67111)</f>
        <v>89.67111</v>
      </c>
    </row>
    <row r="1105">
      <c r="A1105" s="3"/>
      <c r="B1105" s="3" t="str">
        <f t="shared" si="1"/>
        <v>con_08m_m67_a3_002</v>
      </c>
      <c r="C1105" s="9" t="s">
        <v>1149</v>
      </c>
      <c r="D1105" s="12">
        <v>7.0</v>
      </c>
      <c r="E1105" s="12">
        <v>2496.26</v>
      </c>
      <c r="F1105" s="12">
        <v>0.88341</v>
      </c>
      <c r="G1105" s="14">
        <f>IFERROR(__xludf.DUMMYFUNCTION("FILTER(WholeNMJData!E:E,WholeNMJData!$B:$B=$B1105)"),318.3612)</f>
        <v>318.3612</v>
      </c>
      <c r="H1105" s="14">
        <f t="shared" si="2"/>
        <v>7.840968058</v>
      </c>
      <c r="I1105" s="14">
        <f>IFERROR(__xludf.DUMMYFUNCTION("FILTER(WholeNMJData!D:D,WholeNMJData!$B:$B=$B1105)"),89.67111)</f>
        <v>89.67111</v>
      </c>
    </row>
    <row r="1106">
      <c r="A1106" s="3"/>
      <c r="B1106" s="3" t="str">
        <f t="shared" si="1"/>
        <v>con_08m_m67_a3_002</v>
      </c>
      <c r="C1106" s="9" t="s">
        <v>1150</v>
      </c>
      <c r="D1106" s="12">
        <v>10.0</v>
      </c>
      <c r="E1106" s="12">
        <v>2861.711</v>
      </c>
      <c r="F1106" s="12">
        <v>0.689826</v>
      </c>
      <c r="G1106" s="14">
        <f>IFERROR(__xludf.DUMMYFUNCTION("FILTER(WholeNMJData!E:E,WholeNMJData!$B:$B=$B1106)"),318.3612)</f>
        <v>318.3612</v>
      </c>
      <c r="H1106" s="14">
        <f t="shared" si="2"/>
        <v>8.988881183</v>
      </c>
      <c r="I1106" s="14">
        <f>IFERROR(__xludf.DUMMYFUNCTION("FILTER(WholeNMJData!D:D,WholeNMJData!$B:$B=$B1106)"),89.67111)</f>
        <v>89.67111</v>
      </c>
    </row>
    <row r="1107">
      <c r="A1107" s="3"/>
      <c r="B1107" s="3" t="str">
        <f t="shared" si="1"/>
        <v>con_08m_m67_a3_002</v>
      </c>
      <c r="C1107" s="9" t="s">
        <v>1151</v>
      </c>
      <c r="D1107" s="12">
        <v>11.0</v>
      </c>
      <c r="E1107" s="12">
        <v>2994.733</v>
      </c>
      <c r="F1107" s="12">
        <v>0.71712</v>
      </c>
      <c r="G1107" s="14">
        <f>IFERROR(__xludf.DUMMYFUNCTION("FILTER(WholeNMJData!E:E,WholeNMJData!$B:$B=$B1107)"),318.3612)</f>
        <v>318.3612</v>
      </c>
      <c r="H1107" s="14">
        <f t="shared" si="2"/>
        <v>9.406714763</v>
      </c>
      <c r="I1107" s="14">
        <f>IFERROR(__xludf.DUMMYFUNCTION("FILTER(WholeNMJData!D:D,WholeNMJData!$B:$B=$B1107)"),89.67111)</f>
        <v>89.67111</v>
      </c>
    </row>
    <row r="1108">
      <c r="A1108" s="3"/>
      <c r="B1108" s="3" t="str">
        <f t="shared" si="1"/>
        <v>con_08m_m67_a3_002</v>
      </c>
      <c r="C1108" s="9" t="s">
        <v>1152</v>
      </c>
      <c r="D1108" s="12">
        <v>113.0</v>
      </c>
      <c r="E1108" s="12">
        <v>4087.448</v>
      </c>
      <c r="F1108" s="12">
        <v>1.280037</v>
      </c>
      <c r="G1108" s="14">
        <f>IFERROR(__xludf.DUMMYFUNCTION("FILTER(WholeNMJData!E:E,WholeNMJData!$B:$B=$B1108)"),318.3612)</f>
        <v>318.3612</v>
      </c>
      <c r="H1108" s="14">
        <f t="shared" si="2"/>
        <v>12.83902687</v>
      </c>
      <c r="I1108" s="14">
        <f>IFERROR(__xludf.DUMMYFUNCTION("FILTER(WholeNMJData!D:D,WholeNMJData!$B:$B=$B1108)"),89.67111)</f>
        <v>89.67111</v>
      </c>
    </row>
    <row r="1109">
      <c r="A1109" s="3"/>
      <c r="B1109" s="3" t="str">
        <f t="shared" si="1"/>
        <v>con_08m_m67_a3_002</v>
      </c>
      <c r="C1109" s="9" t="s">
        <v>1153</v>
      </c>
      <c r="D1109" s="12">
        <v>3.0</v>
      </c>
      <c r="E1109" s="12">
        <v>2535.32</v>
      </c>
      <c r="F1109" s="12">
        <v>0.218418</v>
      </c>
      <c r="G1109" s="14">
        <f>IFERROR(__xludf.DUMMYFUNCTION("FILTER(WholeNMJData!E:E,WholeNMJData!$B:$B=$B1109)"),318.3612)</f>
        <v>318.3612</v>
      </c>
      <c r="H1109" s="14">
        <f t="shared" si="2"/>
        <v>7.963658888</v>
      </c>
      <c r="I1109" s="14">
        <f>IFERROR(__xludf.DUMMYFUNCTION("FILTER(WholeNMJData!D:D,WholeNMJData!$B:$B=$B1109)"),89.67111)</f>
        <v>89.67111</v>
      </c>
    </row>
    <row r="1110">
      <c r="A1110" s="3"/>
      <c r="B1110" s="3" t="str">
        <f t="shared" si="1"/>
        <v>con_08m_m67_a3_002</v>
      </c>
      <c r="C1110" s="9" t="s">
        <v>1154</v>
      </c>
      <c r="D1110" s="12">
        <v>30.0</v>
      </c>
      <c r="E1110" s="12">
        <v>2755.708</v>
      </c>
      <c r="F1110" s="12">
        <v>0.711563</v>
      </c>
      <c r="G1110" s="14">
        <f>IFERROR(__xludf.DUMMYFUNCTION("FILTER(WholeNMJData!E:E,WholeNMJData!$B:$B=$B1110)"),318.3612)</f>
        <v>318.3612</v>
      </c>
      <c r="H1110" s="14">
        <f t="shared" si="2"/>
        <v>8.655916613</v>
      </c>
      <c r="I1110" s="14">
        <f>IFERROR(__xludf.DUMMYFUNCTION("FILTER(WholeNMJData!D:D,WholeNMJData!$B:$B=$B1110)"),89.67111)</f>
        <v>89.67111</v>
      </c>
    </row>
    <row r="1111">
      <c r="A1111" s="3"/>
      <c r="B1111" s="3" t="str">
        <f t="shared" si="1"/>
        <v>con_08m_m67_a3_002</v>
      </c>
      <c r="C1111" s="9" t="s">
        <v>1155</v>
      </c>
      <c r="D1111" s="12">
        <v>79.0</v>
      </c>
      <c r="E1111" s="12">
        <v>3926.609</v>
      </c>
      <c r="F1111" s="12">
        <v>0.951806</v>
      </c>
      <c r="G1111" s="14">
        <f>IFERROR(__xludf.DUMMYFUNCTION("FILTER(WholeNMJData!E:E,WholeNMJData!$B:$B=$B1111)"),318.3612)</f>
        <v>318.3612</v>
      </c>
      <c r="H1111" s="14">
        <f t="shared" si="2"/>
        <v>12.33381769</v>
      </c>
      <c r="I1111" s="14">
        <f>IFERROR(__xludf.DUMMYFUNCTION("FILTER(WholeNMJData!D:D,WholeNMJData!$B:$B=$B1111)"),89.67111)</f>
        <v>89.67111</v>
      </c>
    </row>
    <row r="1112">
      <c r="A1112" s="3"/>
      <c r="B1112" s="3" t="str">
        <f t="shared" si="1"/>
        <v>con_08m_m67_a3_002</v>
      </c>
      <c r="C1112" s="9" t="s">
        <v>1156</v>
      </c>
      <c r="D1112" s="12">
        <v>11.0</v>
      </c>
      <c r="E1112" s="12">
        <v>2699.015</v>
      </c>
      <c r="F1112" s="12">
        <v>0.496682</v>
      </c>
      <c r="G1112" s="14">
        <f>IFERROR(__xludf.DUMMYFUNCTION("FILTER(WholeNMJData!E:E,WholeNMJData!$B:$B=$B1112)"),318.3612)</f>
        <v>318.3612</v>
      </c>
      <c r="H1112" s="14">
        <f t="shared" si="2"/>
        <v>8.477839008</v>
      </c>
      <c r="I1112" s="14">
        <f>IFERROR(__xludf.DUMMYFUNCTION("FILTER(WholeNMJData!D:D,WholeNMJData!$B:$B=$B1112)"),89.67111)</f>
        <v>89.67111</v>
      </c>
    </row>
    <row r="1113">
      <c r="A1113" s="3"/>
      <c r="B1113" s="3" t="str">
        <f t="shared" si="1"/>
        <v>con_08m_m67_a3_002</v>
      </c>
      <c r="C1113" s="9" t="s">
        <v>1157</v>
      </c>
      <c r="D1113" s="12">
        <v>35.0</v>
      </c>
      <c r="E1113" s="12">
        <v>3143.174</v>
      </c>
      <c r="F1113" s="12">
        <v>0.84917</v>
      </c>
      <c r="G1113" s="14">
        <f>IFERROR(__xludf.DUMMYFUNCTION("FILTER(WholeNMJData!E:E,WholeNMJData!$B:$B=$B1113)"),318.3612)</f>
        <v>318.3612</v>
      </c>
      <c r="H1113" s="14">
        <f t="shared" si="2"/>
        <v>9.872980753</v>
      </c>
      <c r="I1113" s="14">
        <f>IFERROR(__xludf.DUMMYFUNCTION("FILTER(WholeNMJData!D:D,WholeNMJData!$B:$B=$B1113)"),89.67111)</f>
        <v>89.67111</v>
      </c>
    </row>
    <row r="1114">
      <c r="A1114" s="3"/>
      <c r="B1114" s="3" t="str">
        <f t="shared" si="1"/>
        <v>con_08m_m67_a3_002</v>
      </c>
      <c r="C1114" s="9" t="s">
        <v>1158</v>
      </c>
      <c r="D1114" s="12">
        <v>5.0</v>
      </c>
      <c r="E1114" s="12">
        <v>2480.701</v>
      </c>
      <c r="F1114" s="12">
        <v>0.445351</v>
      </c>
      <c r="G1114" s="14">
        <f>IFERROR(__xludf.DUMMYFUNCTION("FILTER(WholeNMJData!E:E,WholeNMJData!$B:$B=$B1114)"),318.3612)</f>
        <v>318.3612</v>
      </c>
      <c r="H1114" s="14">
        <f t="shared" si="2"/>
        <v>7.792095896</v>
      </c>
      <c r="I1114" s="14">
        <f>IFERROR(__xludf.DUMMYFUNCTION("FILTER(WholeNMJData!D:D,WholeNMJData!$B:$B=$B1114)"),89.67111)</f>
        <v>89.67111</v>
      </c>
    </row>
    <row r="1115">
      <c r="A1115" s="3"/>
      <c r="B1115" s="3" t="str">
        <f t="shared" si="1"/>
        <v>con_08m_m67_a3_002</v>
      </c>
      <c r="C1115" s="9" t="s">
        <v>1159</v>
      </c>
      <c r="D1115" s="12">
        <v>4.0</v>
      </c>
      <c r="E1115" s="12">
        <v>2213.632</v>
      </c>
      <c r="F1115" s="12">
        <v>0.260544</v>
      </c>
      <c r="G1115" s="14">
        <f>IFERROR(__xludf.DUMMYFUNCTION("FILTER(WholeNMJData!E:E,WholeNMJData!$B:$B=$B1115)"),318.3612)</f>
        <v>318.3612</v>
      </c>
      <c r="H1115" s="14">
        <f t="shared" si="2"/>
        <v>6.953209122</v>
      </c>
      <c r="I1115" s="14">
        <f>IFERROR(__xludf.DUMMYFUNCTION("FILTER(WholeNMJData!D:D,WholeNMJData!$B:$B=$B1115)"),89.67111)</f>
        <v>89.67111</v>
      </c>
    </row>
    <row r="1116">
      <c r="A1116" s="3"/>
      <c r="B1116" s="3" t="str">
        <f t="shared" si="1"/>
        <v>con_08m_m67_a3_002</v>
      </c>
      <c r="C1116" s="9" t="s">
        <v>1160</v>
      </c>
      <c r="D1116" s="12">
        <v>25.0</v>
      </c>
      <c r="E1116" s="12">
        <v>2872.134</v>
      </c>
      <c r="F1116" s="12">
        <v>0.831903</v>
      </c>
      <c r="G1116" s="14">
        <f>IFERROR(__xludf.DUMMYFUNCTION("FILTER(WholeNMJData!E:E,WholeNMJData!$B:$B=$B1116)"),318.3612)</f>
        <v>318.3612</v>
      </c>
      <c r="H1116" s="14">
        <f t="shared" si="2"/>
        <v>9.021620725</v>
      </c>
      <c r="I1116" s="14">
        <f>IFERROR(__xludf.DUMMYFUNCTION("FILTER(WholeNMJData!D:D,WholeNMJData!$B:$B=$B1116)"),89.67111)</f>
        <v>89.67111</v>
      </c>
    </row>
    <row r="1117">
      <c r="A1117" s="3"/>
      <c r="B1117" s="3" t="str">
        <f t="shared" si="1"/>
        <v>con_08m_m67_a3_002</v>
      </c>
      <c r="C1117" s="9" t="s">
        <v>1161</v>
      </c>
      <c r="D1117" s="12">
        <v>6.0</v>
      </c>
      <c r="E1117" s="12">
        <v>2678.572</v>
      </c>
      <c r="F1117" s="12">
        <v>0.294148</v>
      </c>
      <c r="G1117" s="14">
        <f>IFERROR(__xludf.DUMMYFUNCTION("FILTER(WholeNMJData!E:E,WholeNMJData!$B:$B=$B1117)"),318.3612)</f>
        <v>318.3612</v>
      </c>
      <c r="H1117" s="14">
        <f t="shared" si="2"/>
        <v>8.413625781</v>
      </c>
      <c r="I1117" s="14">
        <f>IFERROR(__xludf.DUMMYFUNCTION("FILTER(WholeNMJData!D:D,WholeNMJData!$B:$B=$B1117)"),89.67111)</f>
        <v>89.67111</v>
      </c>
    </row>
    <row r="1118">
      <c r="A1118" s="3"/>
      <c r="B1118" s="3" t="str">
        <f t="shared" si="1"/>
        <v>con_08m_m67_a3_002</v>
      </c>
      <c r="C1118" s="9" t="s">
        <v>1162</v>
      </c>
      <c r="D1118" s="12">
        <v>28.0</v>
      </c>
      <c r="E1118" s="12">
        <v>3612.258</v>
      </c>
      <c r="F1118" s="12">
        <v>1.072327</v>
      </c>
      <c r="G1118" s="14">
        <f>IFERROR(__xludf.DUMMYFUNCTION("FILTER(WholeNMJData!E:E,WholeNMJData!$B:$B=$B1118)"),318.3612)</f>
        <v>318.3612</v>
      </c>
      <c r="H1118" s="14">
        <f t="shared" si="2"/>
        <v>11.34641407</v>
      </c>
      <c r="I1118" s="14">
        <f>IFERROR(__xludf.DUMMYFUNCTION("FILTER(WholeNMJData!D:D,WholeNMJData!$B:$B=$B1118)"),89.67111)</f>
        <v>89.67111</v>
      </c>
    </row>
    <row r="1119">
      <c r="A1119" s="3"/>
      <c r="B1119" s="3" t="str">
        <f t="shared" si="1"/>
        <v>con_08m_m67_a3_002</v>
      </c>
      <c r="C1119" s="9" t="s">
        <v>1163</v>
      </c>
      <c r="D1119" s="12">
        <v>103.0</v>
      </c>
      <c r="E1119" s="12">
        <v>6853.666</v>
      </c>
      <c r="F1119" s="12">
        <v>0.75706</v>
      </c>
      <c r="G1119" s="14">
        <f>IFERROR(__xludf.DUMMYFUNCTION("FILTER(WholeNMJData!E:E,WholeNMJData!$B:$B=$B1119)"),318.3612)</f>
        <v>318.3612</v>
      </c>
      <c r="H1119" s="14">
        <f t="shared" si="2"/>
        <v>21.5279563</v>
      </c>
      <c r="I1119" s="14">
        <f>IFERROR(__xludf.DUMMYFUNCTION("FILTER(WholeNMJData!D:D,WholeNMJData!$B:$B=$B1119)"),89.67111)</f>
        <v>89.67111</v>
      </c>
    </row>
    <row r="1120">
      <c r="A1120" s="3"/>
      <c r="B1120" s="3" t="str">
        <f t="shared" si="1"/>
        <v>con_08m_m67_a3_002</v>
      </c>
      <c r="C1120" s="9" t="s">
        <v>1164</v>
      </c>
      <c r="D1120" s="12">
        <v>3.0</v>
      </c>
      <c r="E1120" s="12">
        <v>2265.03</v>
      </c>
      <c r="F1120" s="12">
        <v>0.072957</v>
      </c>
      <c r="G1120" s="14">
        <f>IFERROR(__xludf.DUMMYFUNCTION("FILTER(WholeNMJData!E:E,WholeNMJData!$B:$B=$B1120)"),318.3612)</f>
        <v>318.3612</v>
      </c>
      <c r="H1120" s="14">
        <f t="shared" si="2"/>
        <v>7.114654675</v>
      </c>
      <c r="I1120" s="14">
        <f>IFERROR(__xludf.DUMMYFUNCTION("FILTER(WholeNMJData!D:D,WholeNMJData!$B:$B=$B1120)"),89.67111)</f>
        <v>89.67111</v>
      </c>
    </row>
    <row r="1121">
      <c r="A1121" s="3"/>
      <c r="B1121" s="3" t="str">
        <f t="shared" si="1"/>
        <v>con_08m_m67_a3_002</v>
      </c>
      <c r="C1121" s="9" t="s">
        <v>1165</v>
      </c>
      <c r="D1121" s="12">
        <v>4.0</v>
      </c>
      <c r="E1121" s="12">
        <v>2207.398</v>
      </c>
      <c r="F1121" s="12">
        <v>0.526065</v>
      </c>
      <c r="G1121" s="14">
        <f>IFERROR(__xludf.DUMMYFUNCTION("FILTER(WholeNMJData!E:E,WholeNMJData!$B:$B=$B1121)"),318.3612)</f>
        <v>318.3612</v>
      </c>
      <c r="H1121" s="14">
        <f t="shared" si="2"/>
        <v>6.93362759</v>
      </c>
      <c r="I1121" s="14">
        <f>IFERROR(__xludf.DUMMYFUNCTION("FILTER(WholeNMJData!D:D,WholeNMJData!$B:$B=$B1121)"),89.67111)</f>
        <v>89.67111</v>
      </c>
    </row>
    <row r="1122">
      <c r="A1122" s="3"/>
      <c r="B1122" s="3" t="str">
        <f t="shared" si="1"/>
        <v>con_08m_m67_a3_002</v>
      </c>
      <c r="C1122" s="9" t="s">
        <v>1166</v>
      </c>
      <c r="D1122" s="12">
        <v>5.0</v>
      </c>
      <c r="E1122" s="12">
        <v>2368.445</v>
      </c>
      <c r="F1122" s="12">
        <v>0.465351</v>
      </c>
      <c r="G1122" s="14">
        <f>IFERROR(__xludf.DUMMYFUNCTION("FILTER(WholeNMJData!E:E,WholeNMJData!$B:$B=$B1122)"),318.3612)</f>
        <v>318.3612</v>
      </c>
      <c r="H1122" s="14">
        <f t="shared" si="2"/>
        <v>7.439490114</v>
      </c>
      <c r="I1122" s="14">
        <f>IFERROR(__xludf.DUMMYFUNCTION("FILTER(WholeNMJData!D:D,WholeNMJData!$B:$B=$B1122)"),89.67111)</f>
        <v>89.67111</v>
      </c>
    </row>
    <row r="1123">
      <c r="A1123" s="3"/>
      <c r="B1123" s="3" t="str">
        <f t="shared" si="1"/>
        <v>con_08m_m67_a3_002</v>
      </c>
      <c r="C1123" s="9" t="s">
        <v>1167</v>
      </c>
      <c r="D1123" s="12">
        <v>5.0</v>
      </c>
      <c r="E1123" s="12">
        <v>2310.755</v>
      </c>
      <c r="F1123" s="12">
        <v>0.267498</v>
      </c>
      <c r="G1123" s="14">
        <f>IFERROR(__xludf.DUMMYFUNCTION("FILTER(WholeNMJData!E:E,WholeNMJData!$B:$B=$B1123)"),318.3612)</f>
        <v>318.3612</v>
      </c>
      <c r="H1123" s="14">
        <f t="shared" si="2"/>
        <v>7.258280846</v>
      </c>
      <c r="I1123" s="14">
        <f>IFERROR(__xludf.DUMMYFUNCTION("FILTER(WholeNMJData!D:D,WholeNMJData!$B:$B=$B1123)"),89.67111)</f>
        <v>89.67111</v>
      </c>
    </row>
    <row r="1124">
      <c r="A1124" s="3"/>
      <c r="B1124" s="3" t="str">
        <f t="shared" si="1"/>
        <v>con_08m_m67_a3_002</v>
      </c>
      <c r="C1124" s="9" t="s">
        <v>1168</v>
      </c>
      <c r="D1124" s="12">
        <v>100.0</v>
      </c>
      <c r="E1124" s="12">
        <v>3816.513</v>
      </c>
      <c r="F1124" s="12">
        <v>0.96818</v>
      </c>
      <c r="G1124" s="14">
        <f>IFERROR(__xludf.DUMMYFUNCTION("FILTER(WholeNMJData!E:E,WholeNMJData!$B:$B=$B1124)"),318.3612)</f>
        <v>318.3612</v>
      </c>
      <c r="H1124" s="14">
        <f t="shared" si="2"/>
        <v>11.98799665</v>
      </c>
      <c r="I1124" s="14">
        <f>IFERROR(__xludf.DUMMYFUNCTION("FILTER(WholeNMJData!D:D,WholeNMJData!$B:$B=$B1124)"),89.67111)</f>
        <v>89.67111</v>
      </c>
    </row>
    <row r="1125">
      <c r="A1125" s="3"/>
      <c r="B1125" s="3" t="str">
        <f t="shared" si="1"/>
        <v>con_08m_m67_a3_002</v>
      </c>
      <c r="C1125" s="9" t="s">
        <v>1169</v>
      </c>
      <c r="D1125" s="12">
        <v>53.0</v>
      </c>
      <c r="E1125" s="12">
        <v>3721.559</v>
      </c>
      <c r="F1125" s="12">
        <v>1.300086</v>
      </c>
      <c r="G1125" s="14">
        <f>IFERROR(__xludf.DUMMYFUNCTION("FILTER(WholeNMJData!E:E,WholeNMJData!$B:$B=$B1125)"),318.3612)</f>
        <v>318.3612</v>
      </c>
      <c r="H1125" s="14">
        <f t="shared" si="2"/>
        <v>11.68973795</v>
      </c>
      <c r="I1125" s="14">
        <f>IFERROR(__xludf.DUMMYFUNCTION("FILTER(WholeNMJData!D:D,WholeNMJData!$B:$B=$B1125)"),89.67111)</f>
        <v>89.67111</v>
      </c>
    </row>
    <row r="1126">
      <c r="A1126" s="3"/>
      <c r="B1126" s="3" t="str">
        <f t="shared" si="1"/>
        <v>con_08m_m67_a3_002</v>
      </c>
      <c r="C1126" s="9" t="s">
        <v>1170</v>
      </c>
      <c r="D1126" s="12">
        <v>64.0</v>
      </c>
      <c r="E1126" s="12">
        <v>4034.101</v>
      </c>
      <c r="F1126" s="12">
        <v>1.135017</v>
      </c>
      <c r="G1126" s="14">
        <f>IFERROR(__xludf.DUMMYFUNCTION("FILTER(WholeNMJData!E:E,WholeNMJData!$B:$B=$B1126)"),318.3612)</f>
        <v>318.3612</v>
      </c>
      <c r="H1126" s="14">
        <f t="shared" si="2"/>
        <v>12.67145934</v>
      </c>
      <c r="I1126" s="14">
        <f>IFERROR(__xludf.DUMMYFUNCTION("FILTER(WholeNMJData!D:D,WholeNMJData!$B:$B=$B1126)"),89.67111)</f>
        <v>89.67111</v>
      </c>
    </row>
    <row r="1127">
      <c r="A1127" s="3"/>
      <c r="B1127" s="3" t="str">
        <f t="shared" si="1"/>
        <v>con_08m_m67_a3_002</v>
      </c>
      <c r="C1127" s="9" t="s">
        <v>1171</v>
      </c>
      <c r="D1127" s="12">
        <v>138.0</v>
      </c>
      <c r="E1127" s="12">
        <v>5774.69</v>
      </c>
      <c r="F1127" s="12">
        <v>1.113676</v>
      </c>
      <c r="G1127" s="14">
        <f>IFERROR(__xludf.DUMMYFUNCTION("FILTER(WholeNMJData!E:E,WholeNMJData!$B:$B=$B1127)"),318.3612)</f>
        <v>318.3612</v>
      </c>
      <c r="H1127" s="14">
        <f t="shared" si="2"/>
        <v>18.13879958</v>
      </c>
      <c r="I1127" s="14">
        <f>IFERROR(__xludf.DUMMYFUNCTION("FILTER(WholeNMJData!D:D,WholeNMJData!$B:$B=$B1127)"),89.67111)</f>
        <v>89.67111</v>
      </c>
    </row>
    <row r="1128">
      <c r="A1128" s="3"/>
      <c r="B1128" s="3" t="str">
        <f t="shared" si="1"/>
        <v>con_08m_m67_a3_002</v>
      </c>
      <c r="C1128" s="9" t="s">
        <v>1172</v>
      </c>
      <c r="D1128" s="12">
        <v>8.0</v>
      </c>
      <c r="E1128" s="12">
        <v>2490.835</v>
      </c>
      <c r="F1128" s="12">
        <v>0.461851</v>
      </c>
      <c r="G1128" s="14">
        <f>IFERROR(__xludf.DUMMYFUNCTION("FILTER(WholeNMJData!E:E,WholeNMJData!$B:$B=$B1128)"),318.3612)</f>
        <v>318.3612</v>
      </c>
      <c r="H1128" s="14">
        <f t="shared" si="2"/>
        <v>7.823927665</v>
      </c>
      <c r="I1128" s="14">
        <f>IFERROR(__xludf.DUMMYFUNCTION("FILTER(WholeNMJData!D:D,WholeNMJData!$B:$B=$B1128)"),89.67111)</f>
        <v>89.67111</v>
      </c>
    </row>
    <row r="1129">
      <c r="A1129" s="3"/>
      <c r="B1129" s="3" t="str">
        <f t="shared" si="1"/>
        <v>con_08m_m67_a3_002</v>
      </c>
      <c r="C1129" s="9" t="s">
        <v>1173</v>
      </c>
      <c r="D1129" s="12">
        <v>71.0</v>
      </c>
      <c r="E1129" s="12">
        <v>5104.774</v>
      </c>
      <c r="F1129" s="12">
        <v>1.225911</v>
      </c>
      <c r="G1129" s="14">
        <f>IFERROR(__xludf.DUMMYFUNCTION("FILTER(WholeNMJData!E:E,WholeNMJData!$B:$B=$B1129)"),318.3612)</f>
        <v>318.3612</v>
      </c>
      <c r="H1129" s="14">
        <f t="shared" si="2"/>
        <v>16.03453562</v>
      </c>
      <c r="I1129" s="14">
        <f>IFERROR(__xludf.DUMMYFUNCTION("FILTER(WholeNMJData!D:D,WholeNMJData!$B:$B=$B1129)"),89.67111)</f>
        <v>89.67111</v>
      </c>
    </row>
    <row r="1130">
      <c r="A1130" s="3"/>
      <c r="B1130" s="3" t="str">
        <f t="shared" si="1"/>
        <v>con_08m_m67_a3_002</v>
      </c>
      <c r="C1130" s="9" t="s">
        <v>1174</v>
      </c>
      <c r="D1130" s="12">
        <v>40.0</v>
      </c>
      <c r="E1130" s="12">
        <v>3718.184</v>
      </c>
      <c r="F1130" s="12">
        <v>0.635888</v>
      </c>
      <c r="G1130" s="14">
        <f>IFERROR(__xludf.DUMMYFUNCTION("FILTER(WholeNMJData!E:E,WholeNMJData!$B:$B=$B1130)"),318.3612)</f>
        <v>318.3612</v>
      </c>
      <c r="H1130" s="14">
        <f t="shared" si="2"/>
        <v>11.67913678</v>
      </c>
      <c r="I1130" s="14">
        <f>IFERROR(__xludf.DUMMYFUNCTION("FILTER(WholeNMJData!D:D,WholeNMJData!$B:$B=$B1130)"),89.67111)</f>
        <v>89.67111</v>
      </c>
    </row>
    <row r="1131">
      <c r="A1131" s="3"/>
      <c r="B1131" s="3" t="str">
        <f t="shared" si="1"/>
        <v>con_08m_m67_a3_002</v>
      </c>
      <c r="C1131" s="9" t="s">
        <v>1175</v>
      </c>
      <c r="D1131" s="12">
        <v>13.0</v>
      </c>
      <c r="E1131" s="12">
        <v>3328.341</v>
      </c>
      <c r="F1131" s="12">
        <v>0.485</v>
      </c>
      <c r="G1131" s="14">
        <f>IFERROR(__xludf.DUMMYFUNCTION("FILTER(WholeNMJData!E:E,WholeNMJData!$B:$B=$B1131)"),318.3612)</f>
        <v>318.3612</v>
      </c>
      <c r="H1131" s="14">
        <f t="shared" si="2"/>
        <v>10.45460628</v>
      </c>
      <c r="I1131" s="14">
        <f>IFERROR(__xludf.DUMMYFUNCTION("FILTER(WholeNMJData!D:D,WholeNMJData!$B:$B=$B1131)"),89.67111)</f>
        <v>89.67111</v>
      </c>
    </row>
    <row r="1132">
      <c r="A1132" s="3"/>
      <c r="B1132" s="3" t="str">
        <f t="shared" si="1"/>
        <v>con_08m_m67_a3_002</v>
      </c>
      <c r="C1132" s="9" t="s">
        <v>1176</v>
      </c>
      <c r="D1132" s="12">
        <v>8.0</v>
      </c>
      <c r="E1132" s="12">
        <v>2822.142</v>
      </c>
      <c r="F1132" s="12">
        <v>0.558379</v>
      </c>
      <c r="G1132" s="14">
        <f>IFERROR(__xludf.DUMMYFUNCTION("FILTER(WholeNMJData!E:E,WholeNMJData!$B:$B=$B1132)"),318.3612)</f>
        <v>318.3612</v>
      </c>
      <c r="H1132" s="14">
        <f t="shared" si="2"/>
        <v>8.864591539</v>
      </c>
      <c r="I1132" s="14">
        <f>IFERROR(__xludf.DUMMYFUNCTION("FILTER(WholeNMJData!D:D,WholeNMJData!$B:$B=$B1132)"),89.67111)</f>
        <v>89.67111</v>
      </c>
    </row>
    <row r="1133">
      <c r="A1133" s="3"/>
      <c r="B1133" s="3" t="str">
        <f t="shared" si="1"/>
        <v>con_08m_m67_a3_002</v>
      </c>
      <c r="C1133" s="9" t="s">
        <v>1177</v>
      </c>
      <c r="D1133" s="12">
        <v>3.0</v>
      </c>
      <c r="E1133" s="12">
        <v>2457.38</v>
      </c>
      <c r="F1133" s="12">
        <v>0.074266</v>
      </c>
      <c r="G1133" s="14">
        <f>IFERROR(__xludf.DUMMYFUNCTION("FILTER(WholeNMJData!E:E,WholeNMJData!$B:$B=$B1133)"),318.3612)</f>
        <v>318.3612</v>
      </c>
      <c r="H1133" s="14">
        <f t="shared" si="2"/>
        <v>7.718842623</v>
      </c>
      <c r="I1133" s="14">
        <f>IFERROR(__xludf.DUMMYFUNCTION("FILTER(WholeNMJData!D:D,WholeNMJData!$B:$B=$B1133)"),89.67111)</f>
        <v>89.67111</v>
      </c>
    </row>
    <row r="1134">
      <c r="A1134" s="3"/>
      <c r="B1134" s="3" t="str">
        <f t="shared" si="1"/>
        <v>con_08m_m67_a3_002</v>
      </c>
      <c r="C1134" s="9" t="s">
        <v>1178</v>
      </c>
      <c r="D1134" s="12">
        <v>33.0</v>
      </c>
      <c r="E1134" s="12">
        <v>3578.869</v>
      </c>
      <c r="F1134" s="12">
        <v>1.059247</v>
      </c>
      <c r="G1134" s="14">
        <f>IFERROR(__xludf.DUMMYFUNCTION("FILTER(WholeNMJData!E:E,WholeNMJData!$B:$B=$B1134)"),318.3612)</f>
        <v>318.3612</v>
      </c>
      <c r="H1134" s="14">
        <f t="shared" si="2"/>
        <v>11.24153634</v>
      </c>
      <c r="I1134" s="14">
        <f>IFERROR(__xludf.DUMMYFUNCTION("FILTER(WholeNMJData!D:D,WholeNMJData!$B:$B=$B1134)"),89.67111)</f>
        <v>89.67111</v>
      </c>
    </row>
    <row r="1135">
      <c r="A1135" s="3"/>
      <c r="B1135" s="3" t="str">
        <f t="shared" si="1"/>
        <v>con_08m_m67_a3_002</v>
      </c>
      <c r="C1135" s="9" t="s">
        <v>1179</v>
      </c>
      <c r="D1135" s="12">
        <v>110.0</v>
      </c>
      <c r="E1135" s="12">
        <v>5671.115</v>
      </c>
      <c r="F1135" s="12">
        <v>1.169346</v>
      </c>
      <c r="G1135" s="14">
        <f>IFERROR(__xludf.DUMMYFUNCTION("FILTER(WholeNMJData!E:E,WholeNMJData!$B:$B=$B1135)"),318.3612)</f>
        <v>318.3612</v>
      </c>
      <c r="H1135" s="14">
        <f t="shared" si="2"/>
        <v>17.81346157</v>
      </c>
      <c r="I1135" s="14">
        <f>IFERROR(__xludf.DUMMYFUNCTION("FILTER(WholeNMJData!D:D,WholeNMJData!$B:$B=$B1135)"),89.67111)</f>
        <v>89.67111</v>
      </c>
    </row>
    <row r="1136">
      <c r="A1136" s="3"/>
      <c r="B1136" s="3" t="str">
        <f t="shared" si="1"/>
        <v>con_08m_m67_a3_002</v>
      </c>
      <c r="C1136" s="9" t="s">
        <v>1180</v>
      </c>
      <c r="D1136" s="12">
        <v>3.0</v>
      </c>
      <c r="E1136" s="12">
        <v>1848.412</v>
      </c>
      <c r="F1136" s="12">
        <v>0.313944</v>
      </c>
      <c r="G1136" s="14">
        <f>IFERROR(__xludf.DUMMYFUNCTION("FILTER(WholeNMJData!E:E,WholeNMJData!$B:$B=$B1136)"),318.3612)</f>
        <v>318.3612</v>
      </c>
      <c r="H1136" s="14">
        <f t="shared" si="2"/>
        <v>5.806021588</v>
      </c>
      <c r="I1136" s="14">
        <f>IFERROR(__xludf.DUMMYFUNCTION("FILTER(WholeNMJData!D:D,WholeNMJData!$B:$B=$B1136)"),89.67111)</f>
        <v>89.67111</v>
      </c>
    </row>
    <row r="1137">
      <c r="A1137" s="3"/>
      <c r="B1137" s="3" t="str">
        <f t="shared" si="1"/>
        <v>con_08m_m67_a3_002</v>
      </c>
      <c r="C1137" s="9" t="s">
        <v>1181</v>
      </c>
      <c r="D1137" s="12">
        <v>11.0</v>
      </c>
      <c r="E1137" s="12">
        <v>2759.767</v>
      </c>
      <c r="F1137" s="12">
        <v>0.58524</v>
      </c>
      <c r="G1137" s="14">
        <f>IFERROR(__xludf.DUMMYFUNCTION("FILTER(WholeNMJData!E:E,WholeNMJData!$B:$B=$B1137)"),318.3612)</f>
        <v>318.3612</v>
      </c>
      <c r="H1137" s="14">
        <f t="shared" si="2"/>
        <v>8.668666282</v>
      </c>
      <c r="I1137" s="14">
        <f>IFERROR(__xludf.DUMMYFUNCTION("FILTER(WholeNMJData!D:D,WholeNMJData!$B:$B=$B1137)"),89.67111)</f>
        <v>89.67111</v>
      </c>
    </row>
    <row r="1138">
      <c r="A1138" s="3"/>
      <c r="B1138" s="3" t="str">
        <f t="shared" si="1"/>
        <v>con_08m_m67_a3_002</v>
      </c>
      <c r="C1138" s="9" t="s">
        <v>1182</v>
      </c>
      <c r="D1138" s="12">
        <v>6.0</v>
      </c>
      <c r="E1138" s="12">
        <v>3215.761</v>
      </c>
      <c r="F1138" s="12">
        <v>0.475319</v>
      </c>
      <c r="G1138" s="14">
        <f>IFERROR(__xludf.DUMMYFUNCTION("FILTER(WholeNMJData!E:E,WholeNMJData!$B:$B=$B1138)"),318.3612)</f>
        <v>318.3612</v>
      </c>
      <c r="H1138" s="14">
        <f t="shared" si="2"/>
        <v>10.10098278</v>
      </c>
      <c r="I1138" s="14">
        <f>IFERROR(__xludf.DUMMYFUNCTION("FILTER(WholeNMJData!D:D,WholeNMJData!$B:$B=$B1138)"),89.67111)</f>
        <v>89.67111</v>
      </c>
    </row>
    <row r="1139">
      <c r="A1139" s="3"/>
      <c r="B1139" s="3" t="str">
        <f t="shared" si="1"/>
        <v>con_08m_m67_a3_002</v>
      </c>
      <c r="C1139" s="9" t="s">
        <v>1183</v>
      </c>
      <c r="D1139" s="12">
        <v>6.0</v>
      </c>
      <c r="E1139" s="12">
        <v>2404.169</v>
      </c>
      <c r="F1139" s="12">
        <v>0.344111</v>
      </c>
      <c r="G1139" s="14">
        <f>IFERROR(__xludf.DUMMYFUNCTION("FILTER(WholeNMJData!E:E,WholeNMJData!$B:$B=$B1139)"),318.3612)</f>
        <v>318.3612</v>
      </c>
      <c r="H1139" s="14">
        <f t="shared" si="2"/>
        <v>7.55170228</v>
      </c>
      <c r="I1139" s="14">
        <f>IFERROR(__xludf.DUMMYFUNCTION("FILTER(WholeNMJData!D:D,WholeNMJData!$B:$B=$B1139)"),89.67111)</f>
        <v>89.67111</v>
      </c>
    </row>
    <row r="1140">
      <c r="A1140" s="3"/>
      <c r="B1140" s="3" t="str">
        <f t="shared" si="1"/>
        <v>con_08m_m67_a3_002</v>
      </c>
      <c r="C1140" s="9" t="s">
        <v>1184</v>
      </c>
      <c r="D1140" s="12">
        <v>109.0</v>
      </c>
      <c r="E1140" s="12">
        <v>8244.473</v>
      </c>
      <c r="F1140" s="12">
        <v>1.148873</v>
      </c>
      <c r="G1140" s="14">
        <f>IFERROR(__xludf.DUMMYFUNCTION("FILTER(WholeNMJData!E:E,WholeNMJData!$B:$B=$B1140)"),318.3612)</f>
        <v>318.3612</v>
      </c>
      <c r="H1140" s="14">
        <f t="shared" si="2"/>
        <v>25.89660109</v>
      </c>
      <c r="I1140" s="14">
        <f>IFERROR(__xludf.DUMMYFUNCTION("FILTER(WholeNMJData!D:D,WholeNMJData!$B:$B=$B1140)"),89.67111)</f>
        <v>89.67111</v>
      </c>
    </row>
    <row r="1141">
      <c r="A1141" s="3"/>
      <c r="B1141" s="3" t="str">
        <f t="shared" si="1"/>
        <v>con_08m_m67_a3_002</v>
      </c>
      <c r="C1141" s="9" t="s">
        <v>1185</v>
      </c>
      <c r="D1141" s="12">
        <v>34.0</v>
      </c>
      <c r="E1141" s="12">
        <v>4612.775</v>
      </c>
      <c r="F1141" s="12">
        <v>0.678073</v>
      </c>
      <c r="G1141" s="14">
        <f>IFERROR(__xludf.DUMMYFUNCTION("FILTER(WholeNMJData!E:E,WholeNMJData!$B:$B=$B1141)"),318.3612)</f>
        <v>318.3612</v>
      </c>
      <c r="H1141" s="14">
        <f t="shared" si="2"/>
        <v>14.4891243</v>
      </c>
      <c r="I1141" s="14">
        <f>IFERROR(__xludf.DUMMYFUNCTION("FILTER(WholeNMJData!D:D,WholeNMJData!$B:$B=$B1141)"),89.67111)</f>
        <v>89.67111</v>
      </c>
    </row>
    <row r="1142">
      <c r="A1142" s="3"/>
      <c r="B1142" s="3" t="str">
        <f t="shared" si="1"/>
        <v>con_08m_m67_a3_002</v>
      </c>
      <c r="C1142" s="9" t="s">
        <v>1186</v>
      </c>
      <c r="D1142" s="12">
        <v>4.0</v>
      </c>
      <c r="E1142" s="12">
        <v>2371.896</v>
      </c>
      <c r="F1142" s="12">
        <v>0.098283</v>
      </c>
      <c r="G1142" s="14">
        <f>IFERROR(__xludf.DUMMYFUNCTION("FILTER(WholeNMJData!E:E,WholeNMJData!$B:$B=$B1142)"),318.3612)</f>
        <v>318.3612</v>
      </c>
      <c r="H1142" s="14">
        <f t="shared" si="2"/>
        <v>7.450330003</v>
      </c>
      <c r="I1142" s="14">
        <f>IFERROR(__xludf.DUMMYFUNCTION("FILTER(WholeNMJData!D:D,WholeNMJData!$B:$B=$B1142)"),89.67111)</f>
        <v>89.67111</v>
      </c>
    </row>
    <row r="1143">
      <c r="A1143" s="3"/>
      <c r="B1143" s="3" t="str">
        <f t="shared" si="1"/>
        <v>con_08m_m67_a3_002</v>
      </c>
      <c r="C1143" s="9" t="s">
        <v>1187</v>
      </c>
      <c r="D1143" s="12">
        <v>10.0</v>
      </c>
      <c r="E1143" s="12">
        <v>3914.509</v>
      </c>
      <c r="F1143" s="12">
        <v>0.532464</v>
      </c>
      <c r="G1143" s="14">
        <f>IFERROR(__xludf.DUMMYFUNCTION("FILTER(WholeNMJData!E:E,WholeNMJData!$B:$B=$B1143)"),318.3612)</f>
        <v>318.3612</v>
      </c>
      <c r="H1143" s="14">
        <f t="shared" si="2"/>
        <v>12.29581054</v>
      </c>
      <c r="I1143" s="14">
        <f>IFERROR(__xludf.DUMMYFUNCTION("FILTER(WholeNMJData!D:D,WholeNMJData!$B:$B=$B1143)"),89.67111)</f>
        <v>89.67111</v>
      </c>
    </row>
    <row r="1144">
      <c r="A1144" s="3"/>
      <c r="B1144" s="3" t="str">
        <f t="shared" si="1"/>
        <v>con_08m_m67_a3_002</v>
      </c>
      <c r="C1144" s="9" t="s">
        <v>1188</v>
      </c>
      <c r="D1144" s="12">
        <v>6.0</v>
      </c>
      <c r="E1144" s="12">
        <v>2212.247</v>
      </c>
      <c r="F1144" s="12">
        <v>0.508843</v>
      </c>
      <c r="G1144" s="14">
        <f>IFERROR(__xludf.DUMMYFUNCTION("FILTER(WholeNMJData!E:E,WholeNMJData!$B:$B=$B1144)"),318.3612)</f>
        <v>318.3612</v>
      </c>
      <c r="H1144" s="14">
        <f t="shared" si="2"/>
        <v>6.948858718</v>
      </c>
      <c r="I1144" s="14">
        <f>IFERROR(__xludf.DUMMYFUNCTION("FILTER(WholeNMJData!D:D,WholeNMJData!$B:$B=$B1144)"),89.67111)</f>
        <v>89.67111</v>
      </c>
    </row>
    <row r="1145">
      <c r="A1145" s="3"/>
      <c r="B1145" s="3" t="str">
        <f t="shared" si="1"/>
        <v>con_08m_m67_a3_002</v>
      </c>
      <c r="C1145" s="9" t="s">
        <v>1189</v>
      </c>
      <c r="D1145" s="12">
        <v>3.0</v>
      </c>
      <c r="E1145" s="12">
        <v>2471.439</v>
      </c>
      <c r="F1145" s="12">
        <v>0.201369</v>
      </c>
      <c r="G1145" s="14">
        <f>IFERROR(__xludf.DUMMYFUNCTION("FILTER(WholeNMJData!E:E,WholeNMJData!$B:$B=$B1145)"),318.3612)</f>
        <v>318.3612</v>
      </c>
      <c r="H1145" s="14">
        <f t="shared" si="2"/>
        <v>7.763003155</v>
      </c>
      <c r="I1145" s="14">
        <f>IFERROR(__xludf.DUMMYFUNCTION("FILTER(WholeNMJData!D:D,WholeNMJData!$B:$B=$B1145)"),89.67111)</f>
        <v>89.67111</v>
      </c>
    </row>
    <row r="1146">
      <c r="A1146" s="3"/>
      <c r="B1146" s="3" t="str">
        <f t="shared" si="1"/>
        <v>con_08m_m67_a3_002</v>
      </c>
      <c r="C1146" s="9" t="s">
        <v>1190</v>
      </c>
      <c r="D1146" s="12">
        <v>3.0</v>
      </c>
      <c r="E1146" s="12">
        <v>2375.097</v>
      </c>
      <c r="F1146" s="12">
        <v>0.323672</v>
      </c>
      <c r="G1146" s="14">
        <f>IFERROR(__xludf.DUMMYFUNCTION("FILTER(WholeNMJData!E:E,WholeNMJData!$B:$B=$B1146)"),318.3612)</f>
        <v>318.3612</v>
      </c>
      <c r="H1146" s="14">
        <f t="shared" si="2"/>
        <v>7.46038462</v>
      </c>
      <c r="I1146" s="14">
        <f>IFERROR(__xludf.DUMMYFUNCTION("FILTER(WholeNMJData!D:D,WholeNMJData!$B:$B=$B1146)"),89.67111)</f>
        <v>89.67111</v>
      </c>
    </row>
    <row r="1147">
      <c r="A1147" s="3"/>
      <c r="B1147" s="3" t="str">
        <f t="shared" si="1"/>
        <v>con_08m_m67_a3_002</v>
      </c>
      <c r="C1147" s="9" t="s">
        <v>1191</v>
      </c>
      <c r="D1147" s="12">
        <v>26.0</v>
      </c>
      <c r="E1147" s="12">
        <v>4133.601</v>
      </c>
      <c r="F1147" s="12">
        <v>0.670673</v>
      </c>
      <c r="G1147" s="14">
        <f>IFERROR(__xludf.DUMMYFUNCTION("FILTER(WholeNMJData!E:E,WholeNMJData!$B:$B=$B1147)"),318.3612)</f>
        <v>318.3612</v>
      </c>
      <c r="H1147" s="14">
        <f t="shared" si="2"/>
        <v>12.98399742</v>
      </c>
      <c r="I1147" s="14">
        <f>IFERROR(__xludf.DUMMYFUNCTION("FILTER(WholeNMJData!D:D,WholeNMJData!$B:$B=$B1147)"),89.67111)</f>
        <v>89.67111</v>
      </c>
    </row>
    <row r="1148">
      <c r="A1148" s="3"/>
      <c r="B1148" s="3" t="str">
        <f t="shared" si="1"/>
        <v>con_08m_m67_a3_002</v>
      </c>
      <c r="C1148" s="9" t="s">
        <v>1192</v>
      </c>
      <c r="D1148" s="12">
        <v>8.0</v>
      </c>
      <c r="E1148" s="12">
        <v>4167.8</v>
      </c>
      <c r="F1148" s="12">
        <v>0.20189</v>
      </c>
      <c r="G1148" s="14">
        <f>IFERROR(__xludf.DUMMYFUNCTION("FILTER(WholeNMJData!E:E,WholeNMJData!$B:$B=$B1148)"),318.3612)</f>
        <v>318.3612</v>
      </c>
      <c r="H1148" s="14">
        <f t="shared" si="2"/>
        <v>13.09141943</v>
      </c>
      <c r="I1148" s="14">
        <f>IFERROR(__xludf.DUMMYFUNCTION("FILTER(WholeNMJData!D:D,WholeNMJData!$B:$B=$B1148)"),89.67111)</f>
        <v>89.67111</v>
      </c>
    </row>
    <row r="1149">
      <c r="A1149" s="3"/>
      <c r="B1149" s="3" t="str">
        <f t="shared" si="1"/>
        <v>con_08m_m67_a3_002</v>
      </c>
      <c r="C1149" s="9" t="s">
        <v>1193</v>
      </c>
      <c r="D1149" s="12">
        <v>44.0</v>
      </c>
      <c r="E1149" s="12">
        <v>3390.223</v>
      </c>
      <c r="F1149" s="12">
        <v>1.249337</v>
      </c>
      <c r="G1149" s="14">
        <f>IFERROR(__xludf.DUMMYFUNCTION("FILTER(WholeNMJData!E:E,WholeNMJData!$B:$B=$B1149)"),318.3612)</f>
        <v>318.3612</v>
      </c>
      <c r="H1149" s="14">
        <f t="shared" si="2"/>
        <v>10.64898298</v>
      </c>
      <c r="I1149" s="14">
        <f>IFERROR(__xludf.DUMMYFUNCTION("FILTER(WholeNMJData!D:D,WholeNMJData!$B:$B=$B1149)"),89.67111)</f>
        <v>89.67111</v>
      </c>
    </row>
    <row r="1150">
      <c r="A1150" s="3"/>
      <c r="B1150" s="3" t="str">
        <f t="shared" si="1"/>
        <v>con_08m_m67_a3_002</v>
      </c>
      <c r="C1150" s="9" t="s">
        <v>1194</v>
      </c>
      <c r="D1150" s="12">
        <v>18.0</v>
      </c>
      <c r="E1150" s="12">
        <v>2893.711</v>
      </c>
      <c r="F1150" s="12">
        <v>0.527034</v>
      </c>
      <c r="G1150" s="14">
        <f>IFERROR(__xludf.DUMMYFUNCTION("FILTER(WholeNMJData!E:E,WholeNMJData!$B:$B=$B1150)"),318.3612)</f>
        <v>318.3612</v>
      </c>
      <c r="H1150" s="14">
        <f t="shared" si="2"/>
        <v>9.089395944</v>
      </c>
      <c r="I1150" s="14">
        <f>IFERROR(__xludf.DUMMYFUNCTION("FILTER(WholeNMJData!D:D,WholeNMJData!$B:$B=$B1150)"),89.67111)</f>
        <v>89.67111</v>
      </c>
    </row>
    <row r="1151">
      <c r="A1151" s="3"/>
      <c r="B1151" s="3" t="str">
        <f t="shared" si="1"/>
        <v>con_08m_m67_a3_002</v>
      </c>
      <c r="C1151" s="9" t="s">
        <v>1195</v>
      </c>
      <c r="D1151" s="12">
        <v>9.0</v>
      </c>
      <c r="E1151" s="12">
        <v>3033.907</v>
      </c>
      <c r="F1151" s="12">
        <v>0.679232</v>
      </c>
      <c r="G1151" s="14">
        <f>IFERROR(__xludf.DUMMYFUNCTION("FILTER(WholeNMJData!E:E,WholeNMJData!$B:$B=$B1151)"),318.3612)</f>
        <v>318.3612</v>
      </c>
      <c r="H1151" s="14">
        <f t="shared" si="2"/>
        <v>9.529763677</v>
      </c>
      <c r="I1151" s="14">
        <f>IFERROR(__xludf.DUMMYFUNCTION("FILTER(WholeNMJData!D:D,WholeNMJData!$B:$B=$B1151)"),89.67111)</f>
        <v>89.67111</v>
      </c>
    </row>
    <row r="1152">
      <c r="A1152" s="3"/>
      <c r="B1152" s="3" t="str">
        <f t="shared" si="1"/>
        <v>con_08m_m67_a3_002</v>
      </c>
      <c r="C1152" s="9" t="s">
        <v>1196</v>
      </c>
      <c r="D1152" s="12">
        <v>13.0</v>
      </c>
      <c r="E1152" s="12">
        <v>2490.016</v>
      </c>
      <c r="F1152" s="12">
        <v>0.543285</v>
      </c>
      <c r="G1152" s="14">
        <f>IFERROR(__xludf.DUMMYFUNCTION("FILTER(WholeNMJData!E:E,WholeNMJData!$B:$B=$B1152)"),318.3612)</f>
        <v>318.3612</v>
      </c>
      <c r="H1152" s="14">
        <f t="shared" si="2"/>
        <v>7.821355115</v>
      </c>
      <c r="I1152" s="14">
        <f>IFERROR(__xludf.DUMMYFUNCTION("FILTER(WholeNMJData!D:D,WholeNMJData!$B:$B=$B1152)"),89.67111)</f>
        <v>89.67111</v>
      </c>
    </row>
    <row r="1153">
      <c r="A1153" s="3"/>
      <c r="B1153" s="3" t="str">
        <f t="shared" si="1"/>
        <v>con_08m_m67_a3_002</v>
      </c>
      <c r="C1153" s="9" t="s">
        <v>1197</v>
      </c>
      <c r="D1153" s="12">
        <v>23.0</v>
      </c>
      <c r="E1153" s="12">
        <v>3872.208</v>
      </c>
      <c r="F1153" s="12">
        <v>1.131013</v>
      </c>
      <c r="G1153" s="14">
        <f>IFERROR(__xludf.DUMMYFUNCTION("FILTER(WholeNMJData!E:E,WholeNMJData!$B:$B=$B1153)"),318.3612)</f>
        <v>318.3612</v>
      </c>
      <c r="H1153" s="14">
        <f t="shared" si="2"/>
        <v>12.16293945</v>
      </c>
      <c r="I1153" s="14">
        <f>IFERROR(__xludf.DUMMYFUNCTION("FILTER(WholeNMJData!D:D,WholeNMJData!$B:$B=$B1153)"),89.67111)</f>
        <v>89.67111</v>
      </c>
    </row>
    <row r="1154">
      <c r="A1154" s="3"/>
      <c r="B1154" s="3" t="str">
        <f t="shared" si="1"/>
        <v>con_08m_m67_a3_002</v>
      </c>
      <c r="C1154" s="9" t="s">
        <v>1198</v>
      </c>
      <c r="D1154" s="12">
        <v>3.0</v>
      </c>
      <c r="E1154" s="12">
        <v>2407.353</v>
      </c>
      <c r="F1154" s="12">
        <v>0.259061</v>
      </c>
      <c r="G1154" s="14">
        <f>IFERROR(__xludf.DUMMYFUNCTION("FILTER(WholeNMJData!E:E,WholeNMJData!$B:$B=$B1154)"),318.3612)</f>
        <v>318.3612</v>
      </c>
      <c r="H1154" s="14">
        <f t="shared" si="2"/>
        <v>7.561703499</v>
      </c>
      <c r="I1154" s="14">
        <f>IFERROR(__xludf.DUMMYFUNCTION("FILTER(WholeNMJData!D:D,WholeNMJData!$B:$B=$B1154)"),89.67111)</f>
        <v>89.67111</v>
      </c>
    </row>
    <row r="1155">
      <c r="A1155" s="3"/>
      <c r="B1155" s="3" t="str">
        <f t="shared" si="1"/>
        <v>con_08m_m67_a3_002</v>
      </c>
      <c r="C1155" s="9" t="s">
        <v>1199</v>
      </c>
      <c r="D1155" s="12">
        <v>73.0</v>
      </c>
      <c r="E1155" s="12">
        <v>3075.025</v>
      </c>
      <c r="F1155" s="12">
        <v>1.074969</v>
      </c>
      <c r="G1155" s="14">
        <f>IFERROR(__xludf.DUMMYFUNCTION("FILTER(WholeNMJData!E:E,WholeNMJData!$B:$B=$B1155)"),318.3612)</f>
        <v>318.3612</v>
      </c>
      <c r="H1155" s="14">
        <f t="shared" si="2"/>
        <v>9.658918863</v>
      </c>
      <c r="I1155" s="14">
        <f>IFERROR(__xludf.DUMMYFUNCTION("FILTER(WholeNMJData!D:D,WholeNMJData!$B:$B=$B1155)"),89.67111)</f>
        <v>89.67111</v>
      </c>
    </row>
    <row r="1156">
      <c r="A1156" s="3"/>
      <c r="B1156" s="3" t="str">
        <f t="shared" si="1"/>
        <v>con_08m_m67_a3_002</v>
      </c>
      <c r="C1156" s="9" t="s">
        <v>1200</v>
      </c>
      <c r="D1156" s="12">
        <v>20.0</v>
      </c>
      <c r="E1156" s="12">
        <v>3709.118</v>
      </c>
      <c r="F1156" s="12">
        <v>1.08778</v>
      </c>
      <c r="G1156" s="14">
        <f>IFERROR(__xludf.DUMMYFUNCTION("FILTER(WholeNMJData!E:E,WholeNMJData!$B:$B=$B1156)"),318.3612)</f>
        <v>318.3612</v>
      </c>
      <c r="H1156" s="14">
        <f t="shared" si="2"/>
        <v>11.65065969</v>
      </c>
      <c r="I1156" s="14">
        <f>IFERROR(__xludf.DUMMYFUNCTION("FILTER(WholeNMJData!D:D,WholeNMJData!$B:$B=$B1156)"),89.67111)</f>
        <v>89.67111</v>
      </c>
    </row>
    <row r="1157">
      <c r="A1157" s="3"/>
      <c r="B1157" s="3" t="str">
        <f t="shared" si="1"/>
        <v>con_08m_m67_a3_002</v>
      </c>
      <c r="C1157" s="9" t="s">
        <v>1201</v>
      </c>
      <c r="D1157" s="12">
        <v>4.0</v>
      </c>
      <c r="E1157" s="12">
        <v>2141.965</v>
      </c>
      <c r="F1157" s="12">
        <v>0.279037</v>
      </c>
      <c r="G1157" s="14">
        <f>IFERROR(__xludf.DUMMYFUNCTION("FILTER(WholeNMJData!E:E,WholeNMJData!$B:$B=$B1157)"),318.3612)</f>
        <v>318.3612</v>
      </c>
      <c r="H1157" s="14">
        <f t="shared" si="2"/>
        <v>6.728096891</v>
      </c>
      <c r="I1157" s="14">
        <f>IFERROR(__xludf.DUMMYFUNCTION("FILTER(WholeNMJData!D:D,WholeNMJData!$B:$B=$B1157)"),89.67111)</f>
        <v>89.67111</v>
      </c>
    </row>
    <row r="1158">
      <c r="A1158" s="3"/>
      <c r="B1158" s="3" t="str">
        <f t="shared" si="1"/>
        <v>con_08m_m67_a3_002</v>
      </c>
      <c r="C1158" s="9" t="s">
        <v>1202</v>
      </c>
      <c r="D1158" s="12">
        <v>21.0</v>
      </c>
      <c r="E1158" s="12">
        <v>6187.351</v>
      </c>
      <c r="F1158" s="12">
        <v>0.557765</v>
      </c>
      <c r="G1158" s="14">
        <f>IFERROR(__xludf.DUMMYFUNCTION("FILTER(WholeNMJData!E:E,WholeNMJData!$B:$B=$B1158)"),318.3612)</f>
        <v>318.3612</v>
      </c>
      <c r="H1158" s="14">
        <f t="shared" si="2"/>
        <v>19.43500339</v>
      </c>
      <c r="I1158" s="14">
        <f>IFERROR(__xludf.DUMMYFUNCTION("FILTER(WholeNMJData!D:D,WholeNMJData!$B:$B=$B1158)"),89.67111)</f>
        <v>89.67111</v>
      </c>
    </row>
    <row r="1159">
      <c r="A1159" s="3"/>
      <c r="B1159" s="3" t="str">
        <f t="shared" si="1"/>
        <v>con_08m_m67_a3_002</v>
      </c>
      <c r="C1159" s="9" t="s">
        <v>1203</v>
      </c>
      <c r="D1159" s="12">
        <v>64.0</v>
      </c>
      <c r="E1159" s="12">
        <v>3814.195</v>
      </c>
      <c r="F1159" s="12">
        <v>1.060899</v>
      </c>
      <c r="G1159" s="14">
        <f>IFERROR(__xludf.DUMMYFUNCTION("FILTER(WholeNMJData!E:E,WholeNMJData!$B:$B=$B1159)"),318.3612)</f>
        <v>318.3612</v>
      </c>
      <c r="H1159" s="14">
        <f t="shared" si="2"/>
        <v>11.98071561</v>
      </c>
      <c r="I1159" s="14">
        <f>IFERROR(__xludf.DUMMYFUNCTION("FILTER(WholeNMJData!D:D,WholeNMJData!$B:$B=$B1159)"),89.67111)</f>
        <v>89.67111</v>
      </c>
    </row>
    <row r="1160">
      <c r="A1160" s="3"/>
      <c r="B1160" s="3" t="str">
        <f t="shared" si="1"/>
        <v>con_08m_m67_a3_002</v>
      </c>
      <c r="C1160" s="9" t="s">
        <v>1204</v>
      </c>
      <c r="D1160" s="12">
        <v>4.0</v>
      </c>
      <c r="E1160" s="12">
        <v>2853.295</v>
      </c>
      <c r="F1160" s="12">
        <v>0.488145</v>
      </c>
      <c r="G1160" s="14">
        <f>IFERROR(__xludf.DUMMYFUNCTION("FILTER(WholeNMJData!E:E,WholeNMJData!$B:$B=$B1160)"),318.3612)</f>
        <v>318.3612</v>
      </c>
      <c r="H1160" s="14">
        <f t="shared" si="2"/>
        <v>8.962445801</v>
      </c>
      <c r="I1160" s="14">
        <f>IFERROR(__xludf.DUMMYFUNCTION("FILTER(WholeNMJData!D:D,WholeNMJData!$B:$B=$B1160)"),89.67111)</f>
        <v>89.67111</v>
      </c>
    </row>
    <row r="1161">
      <c r="A1161" s="3"/>
      <c r="B1161" s="3" t="str">
        <f t="shared" si="1"/>
        <v>con_08m_m67_a3_003</v>
      </c>
      <c r="C1161" s="9" t="s">
        <v>1205</v>
      </c>
      <c r="D1161" s="12">
        <v>12.0</v>
      </c>
      <c r="E1161" s="12">
        <v>2794.458</v>
      </c>
      <c r="F1161" s="12">
        <v>0.873838</v>
      </c>
      <c r="G1161" s="14">
        <f>IFERROR(__xludf.DUMMYFUNCTION("FILTER(WholeNMJData!E:E,WholeNMJData!$B:$B=$B1161)"),242.0102)</f>
        <v>242.0102</v>
      </c>
      <c r="H1161" s="14">
        <f t="shared" si="2"/>
        <v>11.54686042</v>
      </c>
      <c r="I1161" s="14">
        <f>IFERROR(__xludf.DUMMYFUNCTION("FILTER(WholeNMJData!D:D,WholeNMJData!$B:$B=$B1161)"),150.4178)</f>
        <v>150.4178</v>
      </c>
    </row>
    <row r="1162">
      <c r="A1162" s="3"/>
      <c r="B1162" s="3" t="str">
        <f t="shared" si="1"/>
        <v>con_08m_m67_a3_003</v>
      </c>
      <c r="C1162" s="9" t="s">
        <v>1206</v>
      </c>
      <c r="D1162" s="12">
        <v>105.0</v>
      </c>
      <c r="E1162" s="12">
        <v>3657.263</v>
      </c>
      <c r="F1162" s="12">
        <v>1.048655</v>
      </c>
      <c r="G1162" s="14">
        <f>IFERROR(__xludf.DUMMYFUNCTION("FILTER(WholeNMJData!E:E,WholeNMJData!$B:$B=$B1162)"),242.0102)</f>
        <v>242.0102</v>
      </c>
      <c r="H1162" s="14">
        <f t="shared" si="2"/>
        <v>15.11202007</v>
      </c>
      <c r="I1162" s="14">
        <f>IFERROR(__xludf.DUMMYFUNCTION("FILTER(WholeNMJData!D:D,WholeNMJData!$B:$B=$B1162)"),150.4178)</f>
        <v>150.4178</v>
      </c>
    </row>
    <row r="1163">
      <c r="A1163" s="3"/>
      <c r="B1163" s="3" t="str">
        <f t="shared" si="1"/>
        <v>con_08m_m67_a3_003</v>
      </c>
      <c r="C1163" s="9" t="s">
        <v>1207</v>
      </c>
      <c r="D1163" s="12">
        <v>6.0</v>
      </c>
      <c r="E1163" s="12">
        <v>2252.586</v>
      </c>
      <c r="F1163" s="12">
        <v>0.531708</v>
      </c>
      <c r="G1163" s="14">
        <f>IFERROR(__xludf.DUMMYFUNCTION("FILTER(WholeNMJData!E:E,WholeNMJData!$B:$B=$B1163)"),242.0102)</f>
        <v>242.0102</v>
      </c>
      <c r="H1163" s="14">
        <f t="shared" si="2"/>
        <v>9.307814299</v>
      </c>
      <c r="I1163" s="14">
        <f>IFERROR(__xludf.DUMMYFUNCTION("FILTER(WholeNMJData!D:D,WholeNMJData!$B:$B=$B1163)"),150.4178)</f>
        <v>150.4178</v>
      </c>
    </row>
    <row r="1164">
      <c r="A1164" s="3"/>
      <c r="B1164" s="3" t="str">
        <f t="shared" si="1"/>
        <v>con_08m_m67_a3_003</v>
      </c>
      <c r="C1164" s="9" t="s">
        <v>1208</v>
      </c>
      <c r="D1164" s="12">
        <v>16.0</v>
      </c>
      <c r="E1164" s="12">
        <v>2134.749</v>
      </c>
      <c r="F1164" s="12">
        <v>0.39798</v>
      </c>
      <c r="G1164" s="14">
        <f>IFERROR(__xludf.DUMMYFUNCTION("FILTER(WholeNMJData!E:E,WholeNMJData!$B:$B=$B1164)"),242.0102)</f>
        <v>242.0102</v>
      </c>
      <c r="H1164" s="14">
        <f t="shared" si="2"/>
        <v>8.820905069</v>
      </c>
      <c r="I1164" s="14">
        <f>IFERROR(__xludf.DUMMYFUNCTION("FILTER(WholeNMJData!D:D,WholeNMJData!$B:$B=$B1164)"),150.4178)</f>
        <v>150.4178</v>
      </c>
    </row>
    <row r="1165">
      <c r="A1165" s="3"/>
      <c r="B1165" s="3" t="str">
        <f t="shared" si="1"/>
        <v>con_08m_m67_a3_003</v>
      </c>
      <c r="C1165" s="9" t="s">
        <v>1209</v>
      </c>
      <c r="D1165" s="12">
        <v>34.0</v>
      </c>
      <c r="E1165" s="12">
        <v>3214.473</v>
      </c>
      <c r="F1165" s="12">
        <v>0.908725</v>
      </c>
      <c r="G1165" s="14">
        <f>IFERROR(__xludf.DUMMYFUNCTION("FILTER(WholeNMJData!E:E,WholeNMJData!$B:$B=$B1165)"),242.0102)</f>
        <v>242.0102</v>
      </c>
      <c r="H1165" s="14">
        <f t="shared" si="2"/>
        <v>13.28238644</v>
      </c>
      <c r="I1165" s="14">
        <f>IFERROR(__xludf.DUMMYFUNCTION("FILTER(WholeNMJData!D:D,WholeNMJData!$B:$B=$B1165)"),150.4178)</f>
        <v>150.4178</v>
      </c>
    </row>
    <row r="1166">
      <c r="A1166" s="3"/>
      <c r="B1166" s="3" t="str">
        <f t="shared" si="1"/>
        <v>con_08m_m67_a3_003</v>
      </c>
      <c r="C1166" s="9" t="s">
        <v>1210</v>
      </c>
      <c r="D1166" s="12">
        <v>31.0</v>
      </c>
      <c r="E1166" s="12">
        <v>2306.667</v>
      </c>
      <c r="F1166" s="12">
        <v>0.696099</v>
      </c>
      <c r="G1166" s="14">
        <f>IFERROR(__xludf.DUMMYFUNCTION("FILTER(WholeNMJData!E:E,WholeNMJData!$B:$B=$B1166)"),242.0102)</f>
        <v>242.0102</v>
      </c>
      <c r="H1166" s="14">
        <f t="shared" si="2"/>
        <v>9.531280087</v>
      </c>
      <c r="I1166" s="14">
        <f>IFERROR(__xludf.DUMMYFUNCTION("FILTER(WholeNMJData!D:D,WholeNMJData!$B:$B=$B1166)"),150.4178)</f>
        <v>150.4178</v>
      </c>
    </row>
    <row r="1167">
      <c r="A1167" s="3"/>
      <c r="B1167" s="3" t="str">
        <f t="shared" si="1"/>
        <v>con_08m_m67_a3_003</v>
      </c>
      <c r="C1167" s="9" t="s">
        <v>1211</v>
      </c>
      <c r="D1167" s="12">
        <v>3.0</v>
      </c>
      <c r="E1167" s="12">
        <v>1883.526</v>
      </c>
      <c r="F1167" s="12">
        <v>0.466592</v>
      </c>
      <c r="G1167" s="14">
        <f>IFERROR(__xludf.DUMMYFUNCTION("FILTER(WholeNMJData!E:E,WholeNMJData!$B:$B=$B1167)"),242.0102)</f>
        <v>242.0102</v>
      </c>
      <c r="H1167" s="14">
        <f t="shared" si="2"/>
        <v>7.782837252</v>
      </c>
      <c r="I1167" s="14">
        <f>IFERROR(__xludf.DUMMYFUNCTION("FILTER(WholeNMJData!D:D,WholeNMJData!$B:$B=$B1167)"),150.4178)</f>
        <v>150.4178</v>
      </c>
    </row>
    <row r="1168">
      <c r="A1168" s="3"/>
      <c r="B1168" s="3" t="str">
        <f t="shared" si="1"/>
        <v>con_08m_m67_a3_003</v>
      </c>
      <c r="C1168" s="9" t="s">
        <v>1212</v>
      </c>
      <c r="D1168" s="12">
        <v>9.0</v>
      </c>
      <c r="E1168" s="12">
        <v>2176.041</v>
      </c>
      <c r="F1168" s="12">
        <v>0.357119</v>
      </c>
      <c r="G1168" s="14">
        <f>IFERROR(__xludf.DUMMYFUNCTION("FILTER(WholeNMJData!E:E,WholeNMJData!$B:$B=$B1168)"),242.0102)</f>
        <v>242.0102</v>
      </c>
      <c r="H1168" s="14">
        <f t="shared" si="2"/>
        <v>8.991525977</v>
      </c>
      <c r="I1168" s="14">
        <f>IFERROR(__xludf.DUMMYFUNCTION("FILTER(WholeNMJData!D:D,WholeNMJData!$B:$B=$B1168)"),150.4178)</f>
        <v>150.4178</v>
      </c>
    </row>
    <row r="1169">
      <c r="A1169" s="3"/>
      <c r="B1169" s="3" t="str">
        <f t="shared" si="1"/>
        <v>con_08m_m67_a3_003</v>
      </c>
      <c r="C1169" s="9" t="s">
        <v>1213</v>
      </c>
      <c r="D1169" s="12">
        <v>5.0</v>
      </c>
      <c r="E1169" s="12">
        <v>2449.168</v>
      </c>
      <c r="F1169" s="12">
        <v>0.28021</v>
      </c>
      <c r="G1169" s="14">
        <f>IFERROR(__xludf.DUMMYFUNCTION("FILTER(WholeNMJData!E:E,WholeNMJData!$B:$B=$B1169)"),242.0102)</f>
        <v>242.0102</v>
      </c>
      <c r="H1169" s="14">
        <f t="shared" si="2"/>
        <v>10.12010238</v>
      </c>
      <c r="I1169" s="14">
        <f>IFERROR(__xludf.DUMMYFUNCTION("FILTER(WholeNMJData!D:D,WholeNMJData!$B:$B=$B1169)"),150.4178)</f>
        <v>150.4178</v>
      </c>
    </row>
    <row r="1170">
      <c r="A1170" s="3"/>
      <c r="B1170" s="3" t="str">
        <f t="shared" si="1"/>
        <v>con_08m_m67_a3_003</v>
      </c>
      <c r="C1170" s="9" t="s">
        <v>1214</v>
      </c>
      <c r="D1170" s="12">
        <v>32.0</v>
      </c>
      <c r="E1170" s="12">
        <v>2337.467</v>
      </c>
      <c r="F1170" s="12">
        <v>0.628449</v>
      </c>
      <c r="G1170" s="14">
        <f>IFERROR(__xludf.DUMMYFUNCTION("FILTER(WholeNMJData!E:E,WholeNMJData!$B:$B=$B1170)"),242.0102)</f>
        <v>242.0102</v>
      </c>
      <c r="H1170" s="14">
        <f t="shared" si="2"/>
        <v>9.65854745</v>
      </c>
      <c r="I1170" s="14">
        <f>IFERROR(__xludf.DUMMYFUNCTION("FILTER(WholeNMJData!D:D,WholeNMJData!$B:$B=$B1170)"),150.4178)</f>
        <v>150.4178</v>
      </c>
    </row>
    <row r="1171">
      <c r="A1171" s="3"/>
      <c r="B1171" s="3" t="str">
        <f t="shared" si="1"/>
        <v>con_08m_m67_a3_003</v>
      </c>
      <c r="C1171" s="9" t="s">
        <v>1215</v>
      </c>
      <c r="D1171" s="12">
        <v>4.0</v>
      </c>
      <c r="E1171" s="12">
        <v>1825.482</v>
      </c>
      <c r="F1171" s="12">
        <v>0.230006</v>
      </c>
      <c r="G1171" s="14">
        <f>IFERROR(__xludf.DUMMYFUNCTION("FILTER(WholeNMJData!E:E,WholeNMJData!$B:$B=$B1171)"),242.0102)</f>
        <v>242.0102</v>
      </c>
      <c r="H1171" s="14">
        <f t="shared" si="2"/>
        <v>7.542996122</v>
      </c>
      <c r="I1171" s="14">
        <f>IFERROR(__xludf.DUMMYFUNCTION("FILTER(WholeNMJData!D:D,WholeNMJData!$B:$B=$B1171)"),150.4178)</f>
        <v>150.4178</v>
      </c>
    </row>
    <row r="1172">
      <c r="A1172" s="3"/>
      <c r="B1172" s="3" t="str">
        <f t="shared" si="1"/>
        <v>con_08m_m67_a3_003</v>
      </c>
      <c r="C1172" s="9" t="s">
        <v>1216</v>
      </c>
      <c r="D1172" s="12">
        <v>42.0</v>
      </c>
      <c r="E1172" s="12">
        <v>2472.979</v>
      </c>
      <c r="F1172" s="12">
        <v>1.164146</v>
      </c>
      <c r="G1172" s="14">
        <f>IFERROR(__xludf.DUMMYFUNCTION("FILTER(WholeNMJData!E:E,WholeNMJData!$B:$B=$B1172)"),242.0102)</f>
        <v>242.0102</v>
      </c>
      <c r="H1172" s="14">
        <f t="shared" si="2"/>
        <v>10.21849079</v>
      </c>
      <c r="I1172" s="14">
        <f>IFERROR(__xludf.DUMMYFUNCTION("FILTER(WholeNMJData!D:D,WholeNMJData!$B:$B=$B1172)"),150.4178)</f>
        <v>150.4178</v>
      </c>
    </row>
    <row r="1173">
      <c r="A1173" s="3"/>
      <c r="B1173" s="3" t="str">
        <f t="shared" si="1"/>
        <v>con_08m_m67_a3_003</v>
      </c>
      <c r="C1173" s="9" t="s">
        <v>1217</v>
      </c>
      <c r="D1173" s="12">
        <v>34.0</v>
      </c>
      <c r="E1173" s="12">
        <v>2617.563</v>
      </c>
      <c r="F1173" s="12">
        <v>0.759507</v>
      </c>
      <c r="G1173" s="14">
        <f>IFERROR(__xludf.DUMMYFUNCTION("FILTER(WholeNMJData!E:E,WholeNMJData!$B:$B=$B1173)"),242.0102)</f>
        <v>242.0102</v>
      </c>
      <c r="H1173" s="14">
        <f t="shared" si="2"/>
        <v>10.81592016</v>
      </c>
      <c r="I1173" s="14">
        <f>IFERROR(__xludf.DUMMYFUNCTION("FILTER(WholeNMJData!D:D,WholeNMJData!$B:$B=$B1173)"),150.4178)</f>
        <v>150.4178</v>
      </c>
    </row>
    <row r="1174">
      <c r="A1174" s="3"/>
      <c r="B1174" s="3" t="str">
        <f t="shared" si="1"/>
        <v>con_08m_m67_a3_003</v>
      </c>
      <c r="C1174" s="9" t="s">
        <v>1218</v>
      </c>
      <c r="D1174" s="12">
        <v>51.0</v>
      </c>
      <c r="E1174" s="12">
        <v>3151.47</v>
      </c>
      <c r="F1174" s="12">
        <v>1.010515</v>
      </c>
      <c r="G1174" s="14">
        <f>IFERROR(__xludf.DUMMYFUNCTION("FILTER(WholeNMJData!E:E,WholeNMJData!$B:$B=$B1174)"),242.0102)</f>
        <v>242.0102</v>
      </c>
      <c r="H1174" s="14">
        <f t="shared" si="2"/>
        <v>13.02205444</v>
      </c>
      <c r="I1174" s="14">
        <f>IFERROR(__xludf.DUMMYFUNCTION("FILTER(WholeNMJData!D:D,WholeNMJData!$B:$B=$B1174)"),150.4178)</f>
        <v>150.4178</v>
      </c>
    </row>
    <row r="1175">
      <c r="A1175" s="3"/>
      <c r="B1175" s="3" t="str">
        <f t="shared" si="1"/>
        <v>con_08m_m67_a3_003</v>
      </c>
      <c r="C1175" s="9" t="s">
        <v>1219</v>
      </c>
      <c r="D1175" s="12">
        <v>7.0</v>
      </c>
      <c r="E1175" s="12">
        <v>2660.757</v>
      </c>
      <c r="F1175" s="12">
        <v>0.415722</v>
      </c>
      <c r="G1175" s="14">
        <f>IFERROR(__xludf.DUMMYFUNCTION("FILTER(WholeNMJData!E:E,WholeNMJData!$B:$B=$B1175)"),242.0102)</f>
        <v>242.0102</v>
      </c>
      <c r="H1175" s="14">
        <f t="shared" si="2"/>
        <v>10.99440024</v>
      </c>
      <c r="I1175" s="14">
        <f>IFERROR(__xludf.DUMMYFUNCTION("FILTER(WholeNMJData!D:D,WholeNMJData!$B:$B=$B1175)"),150.4178)</f>
        <v>150.4178</v>
      </c>
    </row>
    <row r="1176">
      <c r="A1176" s="3"/>
      <c r="B1176" s="3" t="str">
        <f t="shared" si="1"/>
        <v>con_08m_m67_a3_003</v>
      </c>
      <c r="C1176" s="9" t="s">
        <v>1220</v>
      </c>
      <c r="D1176" s="12">
        <v>4.0</v>
      </c>
      <c r="E1176" s="12">
        <v>2081.405</v>
      </c>
      <c r="F1176" s="12">
        <v>0.887418</v>
      </c>
      <c r="G1176" s="14">
        <f>IFERROR(__xludf.DUMMYFUNCTION("FILTER(WholeNMJData!E:E,WholeNMJData!$B:$B=$B1176)"),242.0102)</f>
        <v>242.0102</v>
      </c>
      <c r="H1176" s="14">
        <f t="shared" si="2"/>
        <v>8.600484608</v>
      </c>
      <c r="I1176" s="14">
        <f>IFERROR(__xludf.DUMMYFUNCTION("FILTER(WholeNMJData!D:D,WholeNMJData!$B:$B=$B1176)"),150.4178)</f>
        <v>150.4178</v>
      </c>
    </row>
    <row r="1177">
      <c r="A1177" s="3"/>
      <c r="B1177" s="3" t="str">
        <f t="shared" si="1"/>
        <v>con_08m_m67_a3_003</v>
      </c>
      <c r="C1177" s="9" t="s">
        <v>1221</v>
      </c>
      <c r="D1177" s="12">
        <v>45.0</v>
      </c>
      <c r="E1177" s="12">
        <v>2653.279</v>
      </c>
      <c r="F1177" s="12">
        <v>0.75993</v>
      </c>
      <c r="G1177" s="14">
        <f>IFERROR(__xludf.DUMMYFUNCTION("FILTER(WholeNMJData!E:E,WholeNMJData!$B:$B=$B1177)"),242.0102)</f>
        <v>242.0102</v>
      </c>
      <c r="H1177" s="14">
        <f t="shared" si="2"/>
        <v>10.96350071</v>
      </c>
      <c r="I1177" s="14">
        <f>IFERROR(__xludf.DUMMYFUNCTION("FILTER(WholeNMJData!D:D,WholeNMJData!$B:$B=$B1177)"),150.4178)</f>
        <v>150.4178</v>
      </c>
    </row>
    <row r="1178">
      <c r="A1178" s="3"/>
      <c r="B1178" s="3" t="str">
        <f t="shared" si="1"/>
        <v>con_08m_m67_a3_003</v>
      </c>
      <c r="C1178" s="9" t="s">
        <v>1222</v>
      </c>
      <c r="D1178" s="12">
        <v>5.0</v>
      </c>
      <c r="E1178" s="12">
        <v>1769.245</v>
      </c>
      <c r="F1178" s="12">
        <v>0.39498</v>
      </c>
      <c r="G1178" s="14">
        <f>IFERROR(__xludf.DUMMYFUNCTION("FILTER(WholeNMJData!E:E,WholeNMJData!$B:$B=$B1178)"),242.0102)</f>
        <v>242.0102</v>
      </c>
      <c r="H1178" s="14">
        <f t="shared" si="2"/>
        <v>7.310621618</v>
      </c>
      <c r="I1178" s="14">
        <f>IFERROR(__xludf.DUMMYFUNCTION("FILTER(WholeNMJData!D:D,WholeNMJData!$B:$B=$B1178)"),150.4178)</f>
        <v>150.4178</v>
      </c>
    </row>
    <row r="1179">
      <c r="A1179" s="3"/>
      <c r="B1179" s="3" t="str">
        <f t="shared" si="1"/>
        <v>con_08m_m67_a3_003</v>
      </c>
      <c r="C1179" s="9" t="s">
        <v>1223</v>
      </c>
      <c r="D1179" s="12">
        <v>39.0</v>
      </c>
      <c r="E1179" s="12">
        <v>2276.887</v>
      </c>
      <c r="F1179" s="12">
        <v>0.805619</v>
      </c>
      <c r="G1179" s="14">
        <f>IFERROR(__xludf.DUMMYFUNCTION("FILTER(WholeNMJData!E:E,WholeNMJData!$B:$B=$B1179)"),242.0102)</f>
        <v>242.0102</v>
      </c>
      <c r="H1179" s="14">
        <f t="shared" si="2"/>
        <v>9.408227422</v>
      </c>
      <c r="I1179" s="14">
        <f>IFERROR(__xludf.DUMMYFUNCTION("FILTER(WholeNMJData!D:D,WholeNMJData!$B:$B=$B1179)"),150.4178)</f>
        <v>150.4178</v>
      </c>
    </row>
    <row r="1180">
      <c r="A1180" s="3"/>
      <c r="B1180" s="3" t="str">
        <f t="shared" si="1"/>
        <v>con_08m_m67_a3_003</v>
      </c>
      <c r="C1180" s="9" t="s">
        <v>1224</v>
      </c>
      <c r="D1180" s="12">
        <v>7.0</v>
      </c>
      <c r="E1180" s="12">
        <v>2143.146</v>
      </c>
      <c r="F1180" s="12">
        <v>0.40133</v>
      </c>
      <c r="G1180" s="14">
        <f>IFERROR(__xludf.DUMMYFUNCTION("FILTER(WholeNMJData!E:E,WholeNMJData!$B:$B=$B1180)"),242.0102)</f>
        <v>242.0102</v>
      </c>
      <c r="H1180" s="14">
        <f t="shared" si="2"/>
        <v>8.855601954</v>
      </c>
      <c r="I1180" s="14">
        <f>IFERROR(__xludf.DUMMYFUNCTION("FILTER(WholeNMJData!D:D,WholeNMJData!$B:$B=$B1180)"),150.4178)</f>
        <v>150.4178</v>
      </c>
    </row>
    <row r="1181">
      <c r="A1181" s="3"/>
      <c r="B1181" s="3" t="str">
        <f t="shared" si="1"/>
        <v>con_08m_m67_a3_003</v>
      </c>
      <c r="C1181" s="9" t="s">
        <v>1225</v>
      </c>
      <c r="D1181" s="12">
        <v>14.0</v>
      </c>
      <c r="E1181" s="12">
        <v>2397.623</v>
      </c>
      <c r="F1181" s="12">
        <v>0.63605</v>
      </c>
      <c r="G1181" s="14">
        <f>IFERROR(__xludf.DUMMYFUNCTION("FILTER(WholeNMJData!E:E,WholeNMJData!$B:$B=$B1181)"),242.0102)</f>
        <v>242.0102</v>
      </c>
      <c r="H1181" s="14">
        <f t="shared" si="2"/>
        <v>9.907115485</v>
      </c>
      <c r="I1181" s="14">
        <f>IFERROR(__xludf.DUMMYFUNCTION("FILTER(WholeNMJData!D:D,WholeNMJData!$B:$B=$B1181)"),150.4178)</f>
        <v>150.4178</v>
      </c>
    </row>
    <row r="1182">
      <c r="A1182" s="3"/>
      <c r="B1182" s="3" t="str">
        <f t="shared" si="1"/>
        <v>con_08m_m67_a3_003</v>
      </c>
      <c r="C1182" s="9" t="s">
        <v>1226</v>
      </c>
      <c r="D1182" s="12">
        <v>36.0</v>
      </c>
      <c r="E1182" s="12">
        <v>2593.363</v>
      </c>
      <c r="F1182" s="12">
        <v>0.885393</v>
      </c>
      <c r="G1182" s="14">
        <f>IFERROR(__xludf.DUMMYFUNCTION("FILTER(WholeNMJData!E:E,WholeNMJData!$B:$B=$B1182)"),242.0102)</f>
        <v>242.0102</v>
      </c>
      <c r="H1182" s="14">
        <f t="shared" si="2"/>
        <v>10.71592437</v>
      </c>
      <c r="I1182" s="14">
        <f>IFERROR(__xludf.DUMMYFUNCTION("FILTER(WholeNMJData!D:D,WholeNMJData!$B:$B=$B1182)"),150.4178)</f>
        <v>150.4178</v>
      </c>
    </row>
    <row r="1183">
      <c r="A1183" s="3"/>
      <c r="B1183" s="3" t="str">
        <f t="shared" si="1"/>
        <v>con_08m_m67_a3_003</v>
      </c>
      <c r="C1183" s="9" t="s">
        <v>1227</v>
      </c>
      <c r="D1183" s="12">
        <v>30.0</v>
      </c>
      <c r="E1183" s="12">
        <v>3407.626</v>
      </c>
      <c r="F1183" s="12">
        <v>1.052978</v>
      </c>
      <c r="G1183" s="14">
        <f>IFERROR(__xludf.DUMMYFUNCTION("FILTER(WholeNMJData!E:E,WholeNMJData!$B:$B=$B1183)"),242.0102)</f>
        <v>242.0102</v>
      </c>
      <c r="H1183" s="14">
        <f t="shared" si="2"/>
        <v>14.0805057</v>
      </c>
      <c r="I1183" s="14">
        <f>IFERROR(__xludf.DUMMYFUNCTION("FILTER(WholeNMJData!D:D,WholeNMJData!$B:$B=$B1183)"),150.4178)</f>
        <v>150.4178</v>
      </c>
    </row>
    <row r="1184">
      <c r="A1184" s="3"/>
      <c r="B1184" s="3" t="str">
        <f t="shared" si="1"/>
        <v>con_08m_m67_a3_003</v>
      </c>
      <c r="C1184" s="9" t="s">
        <v>1228</v>
      </c>
      <c r="D1184" s="12">
        <v>3.0</v>
      </c>
      <c r="E1184" s="12">
        <v>1842.315</v>
      </c>
      <c r="F1184" s="12">
        <v>0.191612</v>
      </c>
      <c r="G1184" s="14">
        <f>IFERROR(__xludf.DUMMYFUNCTION("FILTER(WholeNMJData!E:E,WholeNMJData!$B:$B=$B1184)"),242.0102)</f>
        <v>242.0102</v>
      </c>
      <c r="H1184" s="14">
        <f t="shared" si="2"/>
        <v>7.612551041</v>
      </c>
      <c r="I1184" s="14">
        <f>IFERROR(__xludf.DUMMYFUNCTION("FILTER(WholeNMJData!D:D,WholeNMJData!$B:$B=$B1184)"),150.4178)</f>
        <v>150.4178</v>
      </c>
    </row>
    <row r="1185">
      <c r="A1185" s="3"/>
      <c r="B1185" s="3" t="str">
        <f t="shared" si="1"/>
        <v>con_08m_m67_a3_003</v>
      </c>
      <c r="C1185" s="9" t="s">
        <v>1229</v>
      </c>
      <c r="D1185" s="12">
        <v>3.0</v>
      </c>
      <c r="E1185" s="12">
        <v>2322.805</v>
      </c>
      <c r="F1185" s="12">
        <v>0.313914</v>
      </c>
      <c r="G1185" s="14">
        <f>IFERROR(__xludf.DUMMYFUNCTION("FILTER(WholeNMJData!E:E,WholeNMJData!$B:$B=$B1185)"),242.0102)</f>
        <v>242.0102</v>
      </c>
      <c r="H1185" s="14">
        <f t="shared" si="2"/>
        <v>9.597963226</v>
      </c>
      <c r="I1185" s="14">
        <f>IFERROR(__xludf.DUMMYFUNCTION("FILTER(WholeNMJData!D:D,WholeNMJData!$B:$B=$B1185)"),150.4178)</f>
        <v>150.4178</v>
      </c>
    </row>
    <row r="1186">
      <c r="A1186" s="3"/>
      <c r="B1186" s="3" t="str">
        <f t="shared" si="1"/>
        <v>con_08m_m67_a3_003</v>
      </c>
      <c r="C1186" s="9" t="s">
        <v>1230</v>
      </c>
      <c r="D1186" s="12">
        <v>5.0</v>
      </c>
      <c r="E1186" s="12">
        <v>1927.205</v>
      </c>
      <c r="F1186" s="12">
        <v>0.279436</v>
      </c>
      <c r="G1186" s="14">
        <f>IFERROR(__xludf.DUMMYFUNCTION("FILTER(WholeNMJData!E:E,WholeNMJData!$B:$B=$B1186)"),242.0102)</f>
        <v>242.0102</v>
      </c>
      <c r="H1186" s="14">
        <f t="shared" si="2"/>
        <v>7.963321381</v>
      </c>
      <c r="I1186" s="14">
        <f>IFERROR(__xludf.DUMMYFUNCTION("FILTER(WholeNMJData!D:D,WholeNMJData!$B:$B=$B1186)"),150.4178)</f>
        <v>150.4178</v>
      </c>
    </row>
    <row r="1187">
      <c r="A1187" s="3"/>
      <c r="B1187" s="3" t="str">
        <f t="shared" si="1"/>
        <v>con_08m_m67_a3_003</v>
      </c>
      <c r="C1187" s="9" t="s">
        <v>1231</v>
      </c>
      <c r="D1187" s="12">
        <v>7.0</v>
      </c>
      <c r="E1187" s="12">
        <v>1908.254</v>
      </c>
      <c r="F1187" s="12">
        <v>0.296811</v>
      </c>
      <c r="G1187" s="14">
        <f>IFERROR(__xludf.DUMMYFUNCTION("FILTER(WholeNMJData!E:E,WholeNMJData!$B:$B=$B1187)"),242.0102)</f>
        <v>242.0102</v>
      </c>
      <c r="H1187" s="14">
        <f t="shared" si="2"/>
        <v>7.885014764</v>
      </c>
      <c r="I1187" s="14">
        <f>IFERROR(__xludf.DUMMYFUNCTION("FILTER(WholeNMJData!D:D,WholeNMJData!$B:$B=$B1187)"),150.4178)</f>
        <v>150.4178</v>
      </c>
    </row>
    <row r="1188">
      <c r="A1188" s="3"/>
      <c r="B1188" s="3" t="str">
        <f t="shared" si="1"/>
        <v>con_08m_m67_a3_003</v>
      </c>
      <c r="C1188" s="9" t="s">
        <v>1232</v>
      </c>
      <c r="D1188" s="12">
        <v>22.0</v>
      </c>
      <c r="E1188" s="12">
        <v>2543.227</v>
      </c>
      <c r="F1188" s="12">
        <v>0.891215</v>
      </c>
      <c r="G1188" s="14">
        <f>IFERROR(__xludf.DUMMYFUNCTION("FILTER(WholeNMJData!E:E,WholeNMJData!$B:$B=$B1188)"),242.0102)</f>
        <v>242.0102</v>
      </c>
      <c r="H1188" s="14">
        <f t="shared" si="2"/>
        <v>10.50875955</v>
      </c>
      <c r="I1188" s="14">
        <f>IFERROR(__xludf.DUMMYFUNCTION("FILTER(WholeNMJData!D:D,WholeNMJData!$B:$B=$B1188)"),150.4178)</f>
        <v>150.4178</v>
      </c>
    </row>
    <row r="1189">
      <c r="A1189" s="3"/>
      <c r="B1189" s="3" t="str">
        <f t="shared" si="1"/>
        <v>con_08m_m67_a3_003</v>
      </c>
      <c r="C1189" s="9" t="s">
        <v>1233</v>
      </c>
      <c r="D1189" s="12">
        <v>32.0</v>
      </c>
      <c r="E1189" s="12">
        <v>2410.902</v>
      </c>
      <c r="F1189" s="12">
        <v>0.919382</v>
      </c>
      <c r="G1189" s="14">
        <f>IFERROR(__xludf.DUMMYFUNCTION("FILTER(WholeNMJData!E:E,WholeNMJData!$B:$B=$B1189)"),242.0102)</f>
        <v>242.0102</v>
      </c>
      <c r="H1189" s="14">
        <f t="shared" si="2"/>
        <v>9.961985073</v>
      </c>
      <c r="I1189" s="14">
        <f>IFERROR(__xludf.DUMMYFUNCTION("FILTER(WholeNMJData!D:D,WholeNMJData!$B:$B=$B1189)"),150.4178)</f>
        <v>150.4178</v>
      </c>
    </row>
    <row r="1190">
      <c r="A1190" s="3"/>
      <c r="B1190" s="3" t="str">
        <f t="shared" si="1"/>
        <v>con_08m_m67_a3_003</v>
      </c>
      <c r="C1190" s="9" t="s">
        <v>1234</v>
      </c>
      <c r="D1190" s="12">
        <v>10.0</v>
      </c>
      <c r="E1190" s="12">
        <v>2621.53</v>
      </c>
      <c r="F1190" s="12">
        <v>0.611848</v>
      </c>
      <c r="G1190" s="14">
        <f>IFERROR(__xludf.DUMMYFUNCTION("FILTER(WholeNMJData!E:E,WholeNMJData!$B:$B=$B1190)"),242.0102)</f>
        <v>242.0102</v>
      </c>
      <c r="H1190" s="14">
        <f t="shared" si="2"/>
        <v>10.83231203</v>
      </c>
      <c r="I1190" s="14">
        <f>IFERROR(__xludf.DUMMYFUNCTION("FILTER(WholeNMJData!D:D,WholeNMJData!$B:$B=$B1190)"),150.4178)</f>
        <v>150.4178</v>
      </c>
    </row>
    <row r="1191">
      <c r="A1191" s="3"/>
      <c r="B1191" s="3" t="str">
        <f t="shared" si="1"/>
        <v>con_08m_m67_a3_003</v>
      </c>
      <c r="C1191" s="9" t="s">
        <v>1235</v>
      </c>
      <c r="D1191" s="12">
        <v>5.0</v>
      </c>
      <c r="E1191" s="12">
        <v>2352.117</v>
      </c>
      <c r="F1191" s="12">
        <v>0.546557</v>
      </c>
      <c r="G1191" s="14">
        <f>IFERROR(__xludf.DUMMYFUNCTION("FILTER(WholeNMJData!E:E,WholeNMJData!$B:$B=$B1191)"),242.0102)</f>
        <v>242.0102</v>
      </c>
      <c r="H1191" s="14">
        <f t="shared" si="2"/>
        <v>9.719082088</v>
      </c>
      <c r="I1191" s="14">
        <f>IFERROR(__xludf.DUMMYFUNCTION("FILTER(WholeNMJData!D:D,WholeNMJData!$B:$B=$B1191)"),150.4178)</f>
        <v>150.4178</v>
      </c>
    </row>
    <row r="1192">
      <c r="A1192" s="3"/>
      <c r="B1192" s="3" t="str">
        <f t="shared" si="1"/>
        <v>con_08m_m67_a3_003</v>
      </c>
      <c r="C1192" s="9" t="s">
        <v>1236</v>
      </c>
      <c r="D1192" s="12">
        <v>14.0</v>
      </c>
      <c r="E1192" s="12">
        <v>5186.411</v>
      </c>
      <c r="F1192" s="12">
        <v>0.549217</v>
      </c>
      <c r="G1192" s="14">
        <f>IFERROR(__xludf.DUMMYFUNCTION("FILTER(WholeNMJData!E:E,WholeNMJData!$B:$B=$B1192)"),242.0102)</f>
        <v>242.0102</v>
      </c>
      <c r="H1192" s="14">
        <f t="shared" si="2"/>
        <v>21.43054714</v>
      </c>
      <c r="I1192" s="14">
        <f>IFERROR(__xludf.DUMMYFUNCTION("FILTER(WholeNMJData!D:D,WholeNMJData!$B:$B=$B1192)"),150.4178)</f>
        <v>150.4178</v>
      </c>
    </row>
    <row r="1193">
      <c r="A1193" s="3"/>
      <c r="B1193" s="3" t="str">
        <f t="shared" si="1"/>
        <v>con_08m_m67_a3_003</v>
      </c>
      <c r="C1193" s="9" t="s">
        <v>1237</v>
      </c>
      <c r="D1193" s="12">
        <v>89.0</v>
      </c>
      <c r="E1193" s="12">
        <v>2990.643</v>
      </c>
      <c r="F1193" s="12">
        <v>1.567457</v>
      </c>
      <c r="G1193" s="14">
        <f>IFERROR(__xludf.DUMMYFUNCTION("FILTER(WholeNMJData!E:E,WholeNMJData!$B:$B=$B1193)"),242.0102)</f>
        <v>242.0102</v>
      </c>
      <c r="H1193" s="14">
        <f t="shared" si="2"/>
        <v>12.35750807</v>
      </c>
      <c r="I1193" s="14">
        <f>IFERROR(__xludf.DUMMYFUNCTION("FILTER(WholeNMJData!D:D,WholeNMJData!$B:$B=$B1193)"),150.4178)</f>
        <v>150.4178</v>
      </c>
    </row>
    <row r="1194">
      <c r="A1194" s="3"/>
      <c r="B1194" s="3" t="str">
        <f t="shared" si="1"/>
        <v>con_08m_m67_a3_003</v>
      </c>
      <c r="C1194" s="9" t="s">
        <v>1238</v>
      </c>
      <c r="D1194" s="12">
        <v>3.0</v>
      </c>
      <c r="E1194" s="12">
        <v>1653.634</v>
      </c>
      <c r="F1194" s="12">
        <v>0.199</v>
      </c>
      <c r="G1194" s="14">
        <f>IFERROR(__xludf.DUMMYFUNCTION("FILTER(WholeNMJData!E:E,WholeNMJData!$B:$B=$B1194)"),242.0102)</f>
        <v>242.0102</v>
      </c>
      <c r="H1194" s="14">
        <f t="shared" si="2"/>
        <v>6.832910348</v>
      </c>
      <c r="I1194" s="14">
        <f>IFERROR(__xludf.DUMMYFUNCTION("FILTER(WholeNMJData!D:D,WholeNMJData!$B:$B=$B1194)"),150.4178)</f>
        <v>150.4178</v>
      </c>
    </row>
    <row r="1195">
      <c r="A1195" s="3"/>
      <c r="B1195" s="3" t="str">
        <f t="shared" si="1"/>
        <v>con_08m_m67_a3_003</v>
      </c>
      <c r="C1195" s="9" t="s">
        <v>1239</v>
      </c>
      <c r="D1195" s="12">
        <v>3.0</v>
      </c>
      <c r="E1195" s="12">
        <v>1654.678</v>
      </c>
      <c r="F1195" s="12">
        <v>0.153137</v>
      </c>
      <c r="G1195" s="14">
        <f>IFERROR(__xludf.DUMMYFUNCTION("FILTER(WholeNMJData!E:E,WholeNMJData!$B:$B=$B1195)"),242.0102)</f>
        <v>242.0102</v>
      </c>
      <c r="H1195" s="14">
        <f t="shared" si="2"/>
        <v>6.837224216</v>
      </c>
      <c r="I1195" s="14">
        <f>IFERROR(__xludf.DUMMYFUNCTION("FILTER(WholeNMJData!D:D,WholeNMJData!$B:$B=$B1195)"),150.4178)</f>
        <v>150.4178</v>
      </c>
    </row>
    <row r="1196">
      <c r="A1196" s="3"/>
      <c r="B1196" s="3" t="str">
        <f t="shared" si="1"/>
        <v>con_08m_m67_a3_003</v>
      </c>
      <c r="C1196" s="9" t="s">
        <v>1240</v>
      </c>
      <c r="D1196" s="12">
        <v>4.0</v>
      </c>
      <c r="E1196" s="12">
        <v>2327.335</v>
      </c>
      <c r="F1196" s="12">
        <v>0.542253</v>
      </c>
      <c r="G1196" s="14">
        <f>IFERROR(__xludf.DUMMYFUNCTION("FILTER(WholeNMJData!E:E,WholeNMJData!$B:$B=$B1196)"),242.0102)</f>
        <v>242.0102</v>
      </c>
      <c r="H1196" s="14">
        <f t="shared" si="2"/>
        <v>9.616681446</v>
      </c>
      <c r="I1196" s="14">
        <f>IFERROR(__xludf.DUMMYFUNCTION("FILTER(WholeNMJData!D:D,WholeNMJData!$B:$B=$B1196)"),150.4178)</f>
        <v>150.4178</v>
      </c>
    </row>
    <row r="1197">
      <c r="A1197" s="3"/>
      <c r="B1197" s="3" t="str">
        <f t="shared" si="1"/>
        <v>con_08m_m67_a3_003</v>
      </c>
      <c r="C1197" s="9" t="s">
        <v>1241</v>
      </c>
      <c r="D1197" s="12">
        <v>5.0</v>
      </c>
      <c r="E1197" s="12">
        <v>2243.385</v>
      </c>
      <c r="F1197" s="12">
        <v>0.265617</v>
      </c>
      <c r="G1197" s="14">
        <f>IFERROR(__xludf.DUMMYFUNCTION("FILTER(WholeNMJData!E:E,WholeNMJData!$B:$B=$B1197)"),242.0102)</f>
        <v>242.0102</v>
      </c>
      <c r="H1197" s="14">
        <f t="shared" si="2"/>
        <v>9.26979524</v>
      </c>
      <c r="I1197" s="14">
        <f>IFERROR(__xludf.DUMMYFUNCTION("FILTER(WholeNMJData!D:D,WholeNMJData!$B:$B=$B1197)"),150.4178)</f>
        <v>150.4178</v>
      </c>
    </row>
    <row r="1198">
      <c r="A1198" s="3"/>
      <c r="B1198" s="3" t="str">
        <f t="shared" si="1"/>
        <v>con_08m_m67_a3_003</v>
      </c>
      <c r="C1198" s="9" t="s">
        <v>1242</v>
      </c>
      <c r="D1198" s="12">
        <v>4.0</v>
      </c>
      <c r="E1198" s="12">
        <v>1928.386</v>
      </c>
      <c r="F1198" s="12">
        <v>0.503434</v>
      </c>
      <c r="G1198" s="14">
        <f>IFERROR(__xludf.DUMMYFUNCTION("FILTER(WholeNMJData!E:E,WholeNMJData!$B:$B=$B1198)"),242.0102)</f>
        <v>242.0102</v>
      </c>
      <c r="H1198" s="14">
        <f t="shared" si="2"/>
        <v>7.96820134</v>
      </c>
      <c r="I1198" s="14">
        <f>IFERROR(__xludf.DUMMYFUNCTION("FILTER(WholeNMJData!D:D,WholeNMJData!$B:$B=$B1198)"),150.4178)</f>
        <v>150.4178</v>
      </c>
    </row>
    <row r="1199">
      <c r="A1199" s="3"/>
      <c r="B1199" s="3" t="str">
        <f t="shared" si="1"/>
        <v>con_08m_m67_a3_003</v>
      </c>
      <c r="C1199" s="9" t="s">
        <v>1243</v>
      </c>
      <c r="D1199" s="12">
        <v>32.0</v>
      </c>
      <c r="E1199" s="12">
        <v>3040.506</v>
      </c>
      <c r="F1199" s="12">
        <v>0.774425</v>
      </c>
      <c r="G1199" s="14">
        <f>IFERROR(__xludf.DUMMYFUNCTION("FILTER(WholeNMJData!E:E,WholeNMJData!$B:$B=$B1199)"),242.0102)</f>
        <v>242.0102</v>
      </c>
      <c r="H1199" s="14">
        <f t="shared" si="2"/>
        <v>12.56354484</v>
      </c>
      <c r="I1199" s="14">
        <f>IFERROR(__xludf.DUMMYFUNCTION("FILTER(WholeNMJData!D:D,WholeNMJData!$B:$B=$B1199)"),150.4178)</f>
        <v>150.4178</v>
      </c>
    </row>
    <row r="1200">
      <c r="A1200" s="3"/>
      <c r="B1200" s="3" t="str">
        <f t="shared" si="1"/>
        <v>con_08m_m67_a3_003</v>
      </c>
      <c r="C1200" s="9" t="s">
        <v>1244</v>
      </c>
      <c r="D1200" s="12">
        <v>52.0</v>
      </c>
      <c r="E1200" s="12">
        <v>2615.872</v>
      </c>
      <c r="F1200" s="12">
        <v>0.723843</v>
      </c>
      <c r="G1200" s="14">
        <f>IFERROR(__xludf.DUMMYFUNCTION("FILTER(WholeNMJData!E:E,WholeNMJData!$B:$B=$B1200)"),242.0102)</f>
        <v>242.0102</v>
      </c>
      <c r="H1200" s="14">
        <f t="shared" si="2"/>
        <v>10.80893285</v>
      </c>
      <c r="I1200" s="14">
        <f>IFERROR(__xludf.DUMMYFUNCTION("FILTER(WholeNMJData!D:D,WholeNMJData!$B:$B=$B1200)"),150.4178)</f>
        <v>150.4178</v>
      </c>
    </row>
    <row r="1201">
      <c r="A1201" s="3"/>
      <c r="B1201" s="3" t="str">
        <f t="shared" si="1"/>
        <v>con_08m_m67_a3_003</v>
      </c>
      <c r="C1201" s="9" t="s">
        <v>1245</v>
      </c>
      <c r="D1201" s="12">
        <v>3.0</v>
      </c>
      <c r="E1201" s="12">
        <v>1853.996</v>
      </c>
      <c r="F1201" s="12">
        <v>0.481544</v>
      </c>
      <c r="G1201" s="14">
        <f>IFERROR(__xludf.DUMMYFUNCTION("FILTER(WholeNMJData!E:E,WholeNMJData!$B:$B=$B1201)"),242.0102)</f>
        <v>242.0102</v>
      </c>
      <c r="H1201" s="14">
        <f t="shared" si="2"/>
        <v>7.660817602</v>
      </c>
      <c r="I1201" s="14">
        <f>IFERROR(__xludf.DUMMYFUNCTION("FILTER(WholeNMJData!D:D,WholeNMJData!$B:$B=$B1201)"),150.4178)</f>
        <v>150.4178</v>
      </c>
    </row>
    <row r="1202">
      <c r="A1202" s="3"/>
      <c r="B1202" s="3" t="str">
        <f t="shared" si="1"/>
        <v>con_08m_m67_a3_003</v>
      </c>
      <c r="C1202" s="9" t="s">
        <v>1246</v>
      </c>
      <c r="D1202" s="12">
        <v>8.0</v>
      </c>
      <c r="E1202" s="12">
        <v>2436.512</v>
      </c>
      <c r="F1202" s="12">
        <v>0.723084</v>
      </c>
      <c r="G1202" s="14">
        <f>IFERROR(__xludf.DUMMYFUNCTION("FILTER(WholeNMJData!E:E,WholeNMJData!$B:$B=$B1202)"),242.0102)</f>
        <v>242.0102</v>
      </c>
      <c r="H1202" s="14">
        <f t="shared" si="2"/>
        <v>10.06780706</v>
      </c>
      <c r="I1202" s="14">
        <f>IFERROR(__xludf.DUMMYFUNCTION("FILTER(WholeNMJData!D:D,WholeNMJData!$B:$B=$B1202)"),150.4178)</f>
        <v>150.4178</v>
      </c>
    </row>
    <row r="1203">
      <c r="A1203" s="3"/>
      <c r="B1203" s="3" t="str">
        <f t="shared" si="1"/>
        <v>con_08m_m67_a3_003</v>
      </c>
      <c r="C1203" s="9" t="s">
        <v>1247</v>
      </c>
      <c r="D1203" s="12">
        <v>3.0</v>
      </c>
      <c r="E1203" s="12">
        <v>2270.121</v>
      </c>
      <c r="F1203" s="12">
        <v>0.264389</v>
      </c>
      <c r="G1203" s="14">
        <f>IFERROR(__xludf.DUMMYFUNCTION("FILTER(WholeNMJData!E:E,WholeNMJData!$B:$B=$B1203)"),242.0102)</f>
        <v>242.0102</v>
      </c>
      <c r="H1203" s="14">
        <f t="shared" si="2"/>
        <v>9.380269923</v>
      </c>
      <c r="I1203" s="14">
        <f>IFERROR(__xludf.DUMMYFUNCTION("FILTER(WholeNMJData!D:D,WholeNMJData!$B:$B=$B1203)"),150.4178)</f>
        <v>150.4178</v>
      </c>
    </row>
    <row r="1204">
      <c r="A1204" s="3"/>
      <c r="B1204" s="3" t="str">
        <f t="shared" si="1"/>
        <v>con_08m_m67_a3_003</v>
      </c>
      <c r="C1204" s="9" t="s">
        <v>1248</v>
      </c>
      <c r="D1204" s="12">
        <v>67.0</v>
      </c>
      <c r="E1204" s="12">
        <v>6317.346</v>
      </c>
      <c r="F1204" s="12">
        <v>0.9881</v>
      </c>
      <c r="G1204" s="14">
        <f>IFERROR(__xludf.DUMMYFUNCTION("FILTER(WholeNMJData!E:E,WholeNMJData!$B:$B=$B1204)"),242.0102)</f>
        <v>242.0102</v>
      </c>
      <c r="H1204" s="14">
        <f t="shared" si="2"/>
        <v>26.1036353</v>
      </c>
      <c r="I1204" s="14">
        <f>IFERROR(__xludf.DUMMYFUNCTION("FILTER(WholeNMJData!D:D,WholeNMJData!$B:$B=$B1204)"),150.4178)</f>
        <v>150.4178</v>
      </c>
    </row>
    <row r="1205">
      <c r="A1205" s="3"/>
      <c r="B1205" s="3" t="str">
        <f t="shared" si="1"/>
        <v>con_08m_m67_a3_003</v>
      </c>
      <c r="C1205" s="9" t="s">
        <v>1249</v>
      </c>
      <c r="D1205" s="12">
        <v>5.0</v>
      </c>
      <c r="E1205" s="12">
        <v>2182.901</v>
      </c>
      <c r="F1205" s="12">
        <v>0.707642</v>
      </c>
      <c r="G1205" s="14">
        <f>IFERROR(__xludf.DUMMYFUNCTION("FILTER(WholeNMJData!E:E,WholeNMJData!$B:$B=$B1205)"),242.0102)</f>
        <v>242.0102</v>
      </c>
      <c r="H1205" s="14">
        <f t="shared" si="2"/>
        <v>9.01987189</v>
      </c>
      <c r="I1205" s="14">
        <f>IFERROR(__xludf.DUMMYFUNCTION("FILTER(WholeNMJData!D:D,WholeNMJData!$B:$B=$B1205)"),150.4178)</f>
        <v>150.4178</v>
      </c>
    </row>
    <row r="1206">
      <c r="A1206" s="3"/>
      <c r="B1206" s="3" t="str">
        <f t="shared" si="1"/>
        <v>con_08m_m67_a3_003</v>
      </c>
      <c r="C1206" s="9" t="s">
        <v>1250</v>
      </c>
      <c r="D1206" s="12">
        <v>3.0</v>
      </c>
      <c r="E1206" s="12">
        <v>2568.61</v>
      </c>
      <c r="F1206" s="12">
        <v>0.399822</v>
      </c>
      <c r="G1206" s="14">
        <f>IFERROR(__xludf.DUMMYFUNCTION("FILTER(WholeNMJData!E:E,WholeNMJData!$B:$B=$B1206)"),242.0102)</f>
        <v>242.0102</v>
      </c>
      <c r="H1206" s="14">
        <f t="shared" si="2"/>
        <v>10.61364356</v>
      </c>
      <c r="I1206" s="14">
        <f>IFERROR(__xludf.DUMMYFUNCTION("FILTER(WholeNMJData!D:D,WholeNMJData!$B:$B=$B1206)"),150.4178)</f>
        <v>150.4178</v>
      </c>
    </row>
    <row r="1207">
      <c r="A1207" s="3"/>
      <c r="B1207" s="3" t="str">
        <f t="shared" si="1"/>
        <v>con_08m_m67_a3_003</v>
      </c>
      <c r="C1207" s="9" t="s">
        <v>1251</v>
      </c>
      <c r="D1207" s="12">
        <v>3.0</v>
      </c>
      <c r="E1207" s="12">
        <v>2054.178</v>
      </c>
      <c r="F1207" s="12">
        <v>0.438822</v>
      </c>
      <c r="G1207" s="14">
        <f>IFERROR(__xludf.DUMMYFUNCTION("FILTER(WholeNMJData!E:E,WholeNMJData!$B:$B=$B1207)"),242.0102)</f>
        <v>242.0102</v>
      </c>
      <c r="H1207" s="14">
        <f t="shared" si="2"/>
        <v>8.487981085</v>
      </c>
      <c r="I1207" s="14">
        <f>IFERROR(__xludf.DUMMYFUNCTION("FILTER(WholeNMJData!D:D,WholeNMJData!$B:$B=$B1207)"),150.4178)</f>
        <v>150.4178</v>
      </c>
    </row>
    <row r="1208">
      <c r="A1208" s="3"/>
      <c r="B1208" s="3" t="str">
        <f t="shared" si="1"/>
        <v>con_08m_m67_a3_003</v>
      </c>
      <c r="C1208" s="9" t="s">
        <v>1252</v>
      </c>
      <c r="D1208" s="12">
        <v>210.0</v>
      </c>
      <c r="E1208" s="12">
        <v>6975.559</v>
      </c>
      <c r="F1208" s="12">
        <v>0.856107</v>
      </c>
      <c r="G1208" s="14">
        <f>IFERROR(__xludf.DUMMYFUNCTION("FILTER(WholeNMJData!E:E,WholeNMJData!$B:$B=$B1208)"),242.0102)</f>
        <v>242.0102</v>
      </c>
      <c r="H1208" s="14">
        <f t="shared" si="2"/>
        <v>28.8234091</v>
      </c>
      <c r="I1208" s="14">
        <f>IFERROR(__xludf.DUMMYFUNCTION("FILTER(WholeNMJData!D:D,WholeNMJData!$B:$B=$B1208)"),150.4178)</f>
        <v>150.4178</v>
      </c>
    </row>
    <row r="1209">
      <c r="A1209" s="3"/>
      <c r="B1209" s="3" t="str">
        <f t="shared" si="1"/>
        <v>con_08m_m67_a3_003</v>
      </c>
      <c r="C1209" s="9" t="s">
        <v>1253</v>
      </c>
      <c r="D1209" s="12">
        <v>3.0</v>
      </c>
      <c r="E1209" s="12">
        <v>2411.145</v>
      </c>
      <c r="F1209" s="12">
        <v>0.456225</v>
      </c>
      <c r="G1209" s="14">
        <f>IFERROR(__xludf.DUMMYFUNCTION("FILTER(WholeNMJData!E:E,WholeNMJData!$B:$B=$B1209)"),242.0102)</f>
        <v>242.0102</v>
      </c>
      <c r="H1209" s="14">
        <f t="shared" si="2"/>
        <v>9.962989163</v>
      </c>
      <c r="I1209" s="14">
        <f>IFERROR(__xludf.DUMMYFUNCTION("FILTER(WholeNMJData!D:D,WholeNMJData!$B:$B=$B1209)"),150.4178)</f>
        <v>150.4178</v>
      </c>
    </row>
    <row r="1210">
      <c r="A1210" s="3"/>
      <c r="B1210" s="3" t="str">
        <f t="shared" si="1"/>
        <v>con_08m_m67_a3_003</v>
      </c>
      <c r="C1210" s="9" t="s">
        <v>1254</v>
      </c>
      <c r="D1210" s="12">
        <v>8.0</v>
      </c>
      <c r="E1210" s="12">
        <v>2192.431</v>
      </c>
      <c r="F1210" s="12">
        <v>0.907696</v>
      </c>
      <c r="G1210" s="14">
        <f>IFERROR(__xludf.DUMMYFUNCTION("FILTER(WholeNMJData!E:E,WholeNMJData!$B:$B=$B1210)"),242.0102)</f>
        <v>242.0102</v>
      </c>
      <c r="H1210" s="14">
        <f t="shared" si="2"/>
        <v>9.059250395</v>
      </c>
      <c r="I1210" s="14">
        <f>IFERROR(__xludf.DUMMYFUNCTION("FILTER(WholeNMJData!D:D,WholeNMJData!$B:$B=$B1210)"),150.4178)</f>
        <v>150.4178</v>
      </c>
    </row>
    <row r="1211">
      <c r="A1211" s="3"/>
      <c r="B1211" s="3" t="str">
        <f t="shared" si="1"/>
        <v>con_08m_m67_a3_003</v>
      </c>
      <c r="C1211" s="9" t="s">
        <v>1255</v>
      </c>
      <c r="D1211" s="12">
        <v>41.0</v>
      </c>
      <c r="E1211" s="12">
        <v>2376.304</v>
      </c>
      <c r="F1211" s="12">
        <v>0.763859</v>
      </c>
      <c r="G1211" s="14">
        <f>IFERROR(__xludf.DUMMYFUNCTION("FILTER(WholeNMJData!E:E,WholeNMJData!$B:$B=$B1211)"),242.0102)</f>
        <v>242.0102</v>
      </c>
      <c r="H1211" s="14">
        <f t="shared" si="2"/>
        <v>9.819024157</v>
      </c>
      <c r="I1211" s="14">
        <f>IFERROR(__xludf.DUMMYFUNCTION("FILTER(WholeNMJData!D:D,WholeNMJData!$B:$B=$B1211)"),150.4178)</f>
        <v>150.4178</v>
      </c>
    </row>
    <row r="1212">
      <c r="A1212" s="3"/>
      <c r="B1212" s="3" t="str">
        <f t="shared" si="1"/>
        <v>con_08m_m67_a3_003</v>
      </c>
      <c r="C1212" s="9" t="s">
        <v>1256</v>
      </c>
      <c r="D1212" s="12">
        <v>12.0</v>
      </c>
      <c r="E1212" s="12">
        <v>2053.905</v>
      </c>
      <c r="F1212" s="12">
        <v>0.91441</v>
      </c>
      <c r="G1212" s="14">
        <f>IFERROR(__xludf.DUMMYFUNCTION("FILTER(WholeNMJData!E:E,WholeNMJData!$B:$B=$B1212)"),242.0102)</f>
        <v>242.0102</v>
      </c>
      <c r="H1212" s="14">
        <f t="shared" si="2"/>
        <v>8.486853033</v>
      </c>
      <c r="I1212" s="14">
        <f>IFERROR(__xludf.DUMMYFUNCTION("FILTER(WholeNMJData!D:D,WholeNMJData!$B:$B=$B1212)"),150.4178)</f>
        <v>150.4178</v>
      </c>
    </row>
    <row r="1213">
      <c r="A1213" s="3"/>
      <c r="B1213" s="3" t="str">
        <f t="shared" si="1"/>
        <v>con_08m_m67_a3_003</v>
      </c>
      <c r="C1213" s="9" t="s">
        <v>1257</v>
      </c>
      <c r="D1213" s="12">
        <v>57.0</v>
      </c>
      <c r="E1213" s="12">
        <v>3145.697</v>
      </c>
      <c r="F1213" s="12">
        <v>1.064665</v>
      </c>
      <c r="G1213" s="14">
        <f>IFERROR(__xludf.DUMMYFUNCTION("FILTER(WholeNMJData!E:E,WholeNMJData!$B:$B=$B1213)"),242.0102)</f>
        <v>242.0102</v>
      </c>
      <c r="H1213" s="14">
        <f t="shared" si="2"/>
        <v>12.99820008</v>
      </c>
      <c r="I1213" s="14">
        <f>IFERROR(__xludf.DUMMYFUNCTION("FILTER(WholeNMJData!D:D,WholeNMJData!$B:$B=$B1213)"),150.4178)</f>
        <v>150.4178</v>
      </c>
    </row>
    <row r="1214">
      <c r="A1214" s="3"/>
      <c r="B1214" s="3" t="str">
        <f t="shared" si="1"/>
        <v>con_08m_m67_a3_003</v>
      </c>
      <c r="C1214" s="9" t="s">
        <v>1258</v>
      </c>
      <c r="D1214" s="12">
        <v>5.0</v>
      </c>
      <c r="E1214" s="12">
        <v>2006.024</v>
      </c>
      <c r="F1214" s="12">
        <v>0.193617</v>
      </c>
      <c r="G1214" s="14">
        <f>IFERROR(__xludf.DUMMYFUNCTION("FILTER(WholeNMJData!E:E,WholeNMJData!$B:$B=$B1214)"),242.0102)</f>
        <v>242.0102</v>
      </c>
      <c r="H1214" s="14">
        <f t="shared" si="2"/>
        <v>8.289006001</v>
      </c>
      <c r="I1214" s="14">
        <f>IFERROR(__xludf.DUMMYFUNCTION("FILTER(WholeNMJData!D:D,WholeNMJData!$B:$B=$B1214)"),150.4178)</f>
        <v>150.4178</v>
      </c>
    </row>
    <row r="1215">
      <c r="A1215" s="3"/>
      <c r="B1215" s="3" t="str">
        <f t="shared" si="1"/>
        <v>con_08m_m67_a3_003</v>
      </c>
      <c r="C1215" s="9" t="s">
        <v>1259</v>
      </c>
      <c r="D1215" s="12">
        <v>32.0</v>
      </c>
      <c r="E1215" s="12">
        <v>3316.01</v>
      </c>
      <c r="F1215" s="12">
        <v>1.042877</v>
      </c>
      <c r="G1215" s="14">
        <f>IFERROR(__xludf.DUMMYFUNCTION("FILTER(WholeNMJData!E:E,WholeNMJData!$B:$B=$B1215)"),242.0102)</f>
        <v>242.0102</v>
      </c>
      <c r="H1215" s="14">
        <f t="shared" si="2"/>
        <v>13.70194314</v>
      </c>
      <c r="I1215" s="14">
        <f>IFERROR(__xludf.DUMMYFUNCTION("FILTER(WholeNMJData!D:D,WholeNMJData!$B:$B=$B1215)"),150.4178)</f>
        <v>150.4178</v>
      </c>
    </row>
    <row r="1216">
      <c r="A1216" s="3"/>
      <c r="B1216" s="3" t="str">
        <f t="shared" si="1"/>
        <v>con_08m_m67_a3_003</v>
      </c>
      <c r="C1216" s="9" t="s">
        <v>1260</v>
      </c>
      <c r="D1216" s="12">
        <v>11.0</v>
      </c>
      <c r="E1216" s="12">
        <v>2667.293</v>
      </c>
      <c r="F1216" s="12">
        <v>0.387735</v>
      </c>
      <c r="G1216" s="14">
        <f>IFERROR(__xludf.DUMMYFUNCTION("FILTER(WholeNMJData!E:E,WholeNMJData!$B:$B=$B1216)"),242.0102)</f>
        <v>242.0102</v>
      </c>
      <c r="H1216" s="14">
        <f t="shared" si="2"/>
        <v>11.02140736</v>
      </c>
      <c r="I1216" s="14">
        <f>IFERROR(__xludf.DUMMYFUNCTION("FILTER(WholeNMJData!D:D,WholeNMJData!$B:$B=$B1216)"),150.4178)</f>
        <v>150.4178</v>
      </c>
    </row>
    <row r="1217">
      <c r="A1217" s="3"/>
      <c r="B1217" s="3" t="str">
        <f t="shared" si="1"/>
        <v>con_08m_m67_a3_003</v>
      </c>
      <c r="C1217" s="9" t="s">
        <v>1261</v>
      </c>
      <c r="D1217" s="12">
        <v>5.0</v>
      </c>
      <c r="E1217" s="12">
        <v>2426.01</v>
      </c>
      <c r="F1217" s="12">
        <v>0.685535</v>
      </c>
      <c r="G1217" s="14">
        <f>IFERROR(__xludf.DUMMYFUNCTION("FILTER(WholeNMJData!E:E,WholeNMJData!$B:$B=$B1217)"),242.0102)</f>
        <v>242.0102</v>
      </c>
      <c r="H1217" s="14">
        <f t="shared" si="2"/>
        <v>10.02441219</v>
      </c>
      <c r="I1217" s="14">
        <f>IFERROR(__xludf.DUMMYFUNCTION("FILTER(WholeNMJData!D:D,WholeNMJData!$B:$B=$B1217)"),150.4178)</f>
        <v>150.4178</v>
      </c>
    </row>
    <row r="1218">
      <c r="A1218" s="3"/>
      <c r="B1218" s="3" t="str">
        <f t="shared" si="1"/>
        <v>con_08m_m67_a3_003</v>
      </c>
      <c r="C1218" s="9" t="s">
        <v>1262</v>
      </c>
      <c r="D1218" s="12">
        <v>3.0</v>
      </c>
      <c r="E1218" s="12">
        <v>1956.042</v>
      </c>
      <c r="F1218" s="12">
        <v>0.378357</v>
      </c>
      <c r="G1218" s="14">
        <f>IFERROR(__xludf.DUMMYFUNCTION("FILTER(WholeNMJData!E:E,WholeNMJData!$B:$B=$B1218)"),242.0102)</f>
        <v>242.0102</v>
      </c>
      <c r="H1218" s="14">
        <f t="shared" si="2"/>
        <v>8.082477515</v>
      </c>
      <c r="I1218" s="14">
        <f>IFERROR(__xludf.DUMMYFUNCTION("FILTER(WholeNMJData!D:D,WholeNMJData!$B:$B=$B1218)"),150.4178)</f>
        <v>150.4178</v>
      </c>
    </row>
    <row r="1219">
      <c r="A1219" s="3"/>
      <c r="B1219" s="3" t="str">
        <f t="shared" si="1"/>
        <v>con_08m_m67_a3_003</v>
      </c>
      <c r="C1219" s="9" t="s">
        <v>1263</v>
      </c>
      <c r="D1219" s="12">
        <v>9.0</v>
      </c>
      <c r="E1219" s="12">
        <v>5129.419</v>
      </c>
      <c r="F1219" s="12">
        <v>0.621262</v>
      </c>
      <c r="G1219" s="14">
        <f>IFERROR(__xludf.DUMMYFUNCTION("FILTER(WholeNMJData!E:E,WholeNMJData!$B:$B=$B1219)"),242.0102)</f>
        <v>242.0102</v>
      </c>
      <c r="H1219" s="14">
        <f t="shared" si="2"/>
        <v>21.19505294</v>
      </c>
      <c r="I1219" s="14">
        <f>IFERROR(__xludf.DUMMYFUNCTION("FILTER(WholeNMJData!D:D,WholeNMJData!$B:$B=$B1219)"),150.4178)</f>
        <v>150.4178</v>
      </c>
    </row>
    <row r="1220">
      <c r="A1220" s="3"/>
      <c r="B1220" s="3" t="str">
        <f t="shared" si="1"/>
        <v>con_08m_m67_a3_003</v>
      </c>
      <c r="C1220" s="9" t="s">
        <v>1264</v>
      </c>
      <c r="D1220" s="12">
        <v>15.0</v>
      </c>
      <c r="E1220" s="12">
        <v>1979.581</v>
      </c>
      <c r="F1220" s="12">
        <v>0.706368</v>
      </c>
      <c r="G1220" s="14">
        <f>IFERROR(__xludf.DUMMYFUNCTION("FILTER(WholeNMJData!E:E,WholeNMJData!$B:$B=$B1220)"),242.0102)</f>
        <v>242.0102</v>
      </c>
      <c r="H1220" s="14">
        <f t="shared" si="2"/>
        <v>8.179742011</v>
      </c>
      <c r="I1220" s="14">
        <f>IFERROR(__xludf.DUMMYFUNCTION("FILTER(WholeNMJData!D:D,WholeNMJData!$B:$B=$B1220)"),150.4178)</f>
        <v>150.4178</v>
      </c>
    </row>
    <row r="1221">
      <c r="A1221" s="3"/>
      <c r="B1221" s="3" t="str">
        <f t="shared" si="1"/>
        <v>con_08m_m67_a3_003</v>
      </c>
      <c r="C1221" s="9" t="s">
        <v>1265</v>
      </c>
      <c r="D1221" s="12">
        <v>5.0</v>
      </c>
      <c r="E1221" s="12">
        <v>1960.814</v>
      </c>
      <c r="F1221" s="12">
        <v>0.48572</v>
      </c>
      <c r="G1221" s="14">
        <f>IFERROR(__xludf.DUMMYFUNCTION("FILTER(WholeNMJData!E:E,WholeNMJData!$B:$B=$B1221)"),242.0102)</f>
        <v>242.0102</v>
      </c>
      <c r="H1221" s="14">
        <f t="shared" si="2"/>
        <v>8.102195693</v>
      </c>
      <c r="I1221" s="14">
        <f>IFERROR(__xludf.DUMMYFUNCTION("FILTER(WholeNMJData!D:D,WholeNMJData!$B:$B=$B1221)"),150.4178)</f>
        <v>150.4178</v>
      </c>
    </row>
    <row r="1222">
      <c r="A1222" s="3"/>
      <c r="B1222" s="3" t="str">
        <f t="shared" si="1"/>
        <v>con_08m_m67_a3_003</v>
      </c>
      <c r="C1222" s="9" t="s">
        <v>1266</v>
      </c>
      <c r="D1222" s="12">
        <v>34.0</v>
      </c>
      <c r="E1222" s="12">
        <v>2367.924</v>
      </c>
      <c r="F1222" s="12">
        <v>0.615211</v>
      </c>
      <c r="G1222" s="14">
        <f>IFERROR(__xludf.DUMMYFUNCTION("FILTER(WholeNMJData!E:E,WholeNMJData!$B:$B=$B1222)"),242.0102)</f>
        <v>242.0102</v>
      </c>
      <c r="H1222" s="14">
        <f t="shared" si="2"/>
        <v>9.784397517</v>
      </c>
      <c r="I1222" s="14">
        <f>IFERROR(__xludf.DUMMYFUNCTION("FILTER(WholeNMJData!D:D,WholeNMJData!$B:$B=$B1222)"),150.4178)</f>
        <v>150.4178</v>
      </c>
    </row>
    <row r="1223">
      <c r="A1223" s="3"/>
      <c r="B1223" s="3" t="str">
        <f t="shared" si="1"/>
        <v>con_08m_m67_a3_003</v>
      </c>
      <c r="C1223" s="9" t="s">
        <v>1267</v>
      </c>
      <c r="D1223" s="12">
        <v>12.0</v>
      </c>
      <c r="E1223" s="12">
        <v>1978.409</v>
      </c>
      <c r="F1223" s="12">
        <v>0.599379</v>
      </c>
      <c r="G1223" s="14">
        <f>IFERROR(__xludf.DUMMYFUNCTION("FILTER(WholeNMJData!E:E,WholeNMJData!$B:$B=$B1223)"),242.0102)</f>
        <v>242.0102</v>
      </c>
      <c r="H1223" s="14">
        <f t="shared" si="2"/>
        <v>8.17489924</v>
      </c>
      <c r="I1223" s="14">
        <f>IFERROR(__xludf.DUMMYFUNCTION("FILTER(WholeNMJData!D:D,WholeNMJData!$B:$B=$B1223)"),150.4178)</f>
        <v>150.4178</v>
      </c>
    </row>
    <row r="1224">
      <c r="A1224" s="3"/>
      <c r="B1224" s="3" t="str">
        <f t="shared" si="1"/>
        <v>con_08m_m67_a3_003</v>
      </c>
      <c r="C1224" s="9" t="s">
        <v>1268</v>
      </c>
      <c r="D1224" s="12">
        <v>50.0</v>
      </c>
      <c r="E1224" s="12">
        <v>4420.557</v>
      </c>
      <c r="F1224" s="12">
        <v>1.340714</v>
      </c>
      <c r="G1224" s="14">
        <f>IFERROR(__xludf.DUMMYFUNCTION("FILTER(WholeNMJData!E:E,WholeNMJData!$B:$B=$B1224)"),242.0102)</f>
        <v>242.0102</v>
      </c>
      <c r="H1224" s="14">
        <f t="shared" si="2"/>
        <v>18.26599457</v>
      </c>
      <c r="I1224" s="14">
        <f>IFERROR(__xludf.DUMMYFUNCTION("FILTER(WholeNMJData!D:D,WholeNMJData!$B:$B=$B1224)"),150.4178)</f>
        <v>150.4178</v>
      </c>
    </row>
    <row r="1225">
      <c r="A1225" s="3"/>
      <c r="B1225" s="3" t="str">
        <f t="shared" si="1"/>
        <v>con_08m_m67_a3_003</v>
      </c>
      <c r="C1225" s="9" t="s">
        <v>1269</v>
      </c>
      <c r="D1225" s="12">
        <v>8.0</v>
      </c>
      <c r="E1225" s="12">
        <v>2269.571</v>
      </c>
      <c r="F1225" s="12">
        <v>0.824357</v>
      </c>
      <c r="G1225" s="14">
        <f>IFERROR(__xludf.DUMMYFUNCTION("FILTER(WholeNMJData!E:E,WholeNMJData!$B:$B=$B1225)"),242.0102)</f>
        <v>242.0102</v>
      </c>
      <c r="H1225" s="14">
        <f t="shared" si="2"/>
        <v>9.377997291</v>
      </c>
      <c r="I1225" s="14">
        <f>IFERROR(__xludf.DUMMYFUNCTION("FILTER(WholeNMJData!D:D,WholeNMJData!$B:$B=$B1225)"),150.4178)</f>
        <v>150.4178</v>
      </c>
    </row>
    <row r="1226">
      <c r="A1226" s="3"/>
      <c r="B1226" s="3" t="str">
        <f t="shared" si="1"/>
        <v>con_08m_m67_a3_003</v>
      </c>
      <c r="C1226" s="9" t="s">
        <v>1270</v>
      </c>
      <c r="D1226" s="12">
        <v>48.0</v>
      </c>
      <c r="E1226" s="12">
        <v>2589.656</v>
      </c>
      <c r="F1226" s="12">
        <v>0.821377</v>
      </c>
      <c r="G1226" s="14">
        <f>IFERROR(__xludf.DUMMYFUNCTION("FILTER(WholeNMJData!E:E,WholeNMJData!$B:$B=$B1226)"),242.0102)</f>
        <v>242.0102</v>
      </c>
      <c r="H1226" s="14">
        <f t="shared" si="2"/>
        <v>10.70060683</v>
      </c>
      <c r="I1226" s="14">
        <f>IFERROR(__xludf.DUMMYFUNCTION("FILTER(WholeNMJData!D:D,WholeNMJData!$B:$B=$B1226)"),150.4178)</f>
        <v>150.4178</v>
      </c>
    </row>
    <row r="1227">
      <c r="A1227" s="3"/>
      <c r="B1227" s="3" t="str">
        <f t="shared" si="1"/>
        <v>con_08m_m67_a3_003</v>
      </c>
      <c r="C1227" s="9" t="s">
        <v>1271</v>
      </c>
      <c r="D1227" s="12">
        <v>4.0</v>
      </c>
      <c r="E1227" s="12">
        <v>2419.972</v>
      </c>
      <c r="F1227" s="12">
        <v>0.678221</v>
      </c>
      <c r="G1227" s="14">
        <f>IFERROR(__xludf.DUMMYFUNCTION("FILTER(WholeNMJData!E:E,WholeNMJData!$B:$B=$B1227)"),242.0102)</f>
        <v>242.0102</v>
      </c>
      <c r="H1227" s="14">
        <f t="shared" si="2"/>
        <v>9.999462833</v>
      </c>
      <c r="I1227" s="14">
        <f>IFERROR(__xludf.DUMMYFUNCTION("FILTER(WholeNMJData!D:D,WholeNMJData!$B:$B=$B1227)"),150.4178)</f>
        <v>150.4178</v>
      </c>
    </row>
    <row r="1228">
      <c r="A1228" s="3"/>
      <c r="B1228" s="3" t="str">
        <f t="shared" si="1"/>
        <v>con_08m_m67_a3_003</v>
      </c>
      <c r="C1228" s="9" t="s">
        <v>1272</v>
      </c>
      <c r="D1228" s="12">
        <v>13.0</v>
      </c>
      <c r="E1228" s="12">
        <v>3149.788</v>
      </c>
      <c r="F1228" s="12">
        <v>0.946344</v>
      </c>
      <c r="G1228" s="14">
        <f>IFERROR(__xludf.DUMMYFUNCTION("FILTER(WholeNMJData!E:E,WholeNMJData!$B:$B=$B1228)"),242.0102)</f>
        <v>242.0102</v>
      </c>
      <c r="H1228" s="14">
        <f t="shared" si="2"/>
        <v>13.01510432</v>
      </c>
      <c r="I1228" s="14">
        <f>IFERROR(__xludf.DUMMYFUNCTION("FILTER(WholeNMJData!D:D,WholeNMJData!$B:$B=$B1228)"),150.4178)</f>
        <v>150.4178</v>
      </c>
    </row>
    <row r="1229">
      <c r="A1229" s="3"/>
      <c r="B1229" s="3" t="str">
        <f t="shared" si="1"/>
        <v>con_08m_m67_a3_003</v>
      </c>
      <c r="C1229" s="9" t="s">
        <v>1273</v>
      </c>
      <c r="D1229" s="12">
        <v>9.0</v>
      </c>
      <c r="E1229" s="12">
        <v>2123.599</v>
      </c>
      <c r="F1229" s="12">
        <v>0.470111</v>
      </c>
      <c r="G1229" s="14">
        <f>IFERROR(__xludf.DUMMYFUNCTION("FILTER(WholeNMJData!E:E,WholeNMJData!$B:$B=$B1229)"),242.0102)</f>
        <v>242.0102</v>
      </c>
      <c r="H1229" s="14">
        <f t="shared" si="2"/>
        <v>8.774832631</v>
      </c>
      <c r="I1229" s="14">
        <f>IFERROR(__xludf.DUMMYFUNCTION("FILTER(WholeNMJData!D:D,WholeNMJData!$B:$B=$B1229)"),150.4178)</f>
        <v>150.4178</v>
      </c>
    </row>
    <row r="1230">
      <c r="A1230" s="3"/>
      <c r="B1230" s="3" t="str">
        <f t="shared" si="1"/>
        <v>con_08m_m67_a3_003</v>
      </c>
      <c r="C1230" s="9" t="s">
        <v>1274</v>
      </c>
      <c r="D1230" s="12">
        <v>38.0</v>
      </c>
      <c r="E1230" s="12">
        <v>2646.9</v>
      </c>
      <c r="F1230" s="12">
        <v>1.106838</v>
      </c>
      <c r="G1230" s="14">
        <f>IFERROR(__xludf.DUMMYFUNCTION("FILTER(WholeNMJData!E:E,WholeNMJData!$B:$B=$B1230)"),242.0102)</f>
        <v>242.0102</v>
      </c>
      <c r="H1230" s="14">
        <f t="shared" si="2"/>
        <v>10.93714232</v>
      </c>
      <c r="I1230" s="14">
        <f>IFERROR(__xludf.DUMMYFUNCTION("FILTER(WholeNMJData!D:D,WholeNMJData!$B:$B=$B1230)"),150.4178)</f>
        <v>150.4178</v>
      </c>
    </row>
    <row r="1231">
      <c r="A1231" s="3"/>
      <c r="B1231" s="3" t="str">
        <f t="shared" si="1"/>
        <v>con_08m_m67_a3_003</v>
      </c>
      <c r="C1231" s="9" t="s">
        <v>1275</v>
      </c>
      <c r="D1231" s="12">
        <v>3.0</v>
      </c>
      <c r="E1231" s="12">
        <v>2261.746</v>
      </c>
      <c r="F1231" s="12">
        <v>0.256485</v>
      </c>
      <c r="G1231" s="14">
        <f>IFERROR(__xludf.DUMMYFUNCTION("FILTER(WholeNMJData!E:E,WholeNMJData!$B:$B=$B1231)"),242.0102)</f>
        <v>242.0102</v>
      </c>
      <c r="H1231" s="14">
        <f t="shared" si="2"/>
        <v>9.345663943</v>
      </c>
      <c r="I1231" s="14">
        <f>IFERROR(__xludf.DUMMYFUNCTION("FILTER(WholeNMJData!D:D,WholeNMJData!$B:$B=$B1231)"),150.4178)</f>
        <v>150.4178</v>
      </c>
    </row>
    <row r="1232">
      <c r="A1232" s="3"/>
      <c r="B1232" s="3" t="str">
        <f t="shared" si="1"/>
        <v>con_08m_m67_a3_003</v>
      </c>
      <c r="C1232" s="9" t="s">
        <v>1276</v>
      </c>
      <c r="D1232" s="12">
        <v>4.0</v>
      </c>
      <c r="E1232" s="12">
        <v>2232.905</v>
      </c>
      <c r="F1232" s="12">
        <v>0.633785</v>
      </c>
      <c r="G1232" s="14">
        <f>IFERROR(__xludf.DUMMYFUNCTION("FILTER(WholeNMJData!E:E,WholeNMJData!$B:$B=$B1232)"),242.0102)</f>
        <v>242.0102</v>
      </c>
      <c r="H1232" s="14">
        <f t="shared" si="2"/>
        <v>9.22649128</v>
      </c>
      <c r="I1232" s="14">
        <f>IFERROR(__xludf.DUMMYFUNCTION("FILTER(WholeNMJData!D:D,WholeNMJData!$B:$B=$B1232)"),150.4178)</f>
        <v>150.4178</v>
      </c>
    </row>
    <row r="1233">
      <c r="A1233" s="3"/>
      <c r="B1233" s="3" t="str">
        <f t="shared" si="1"/>
        <v>con_08m_m67_a3_003</v>
      </c>
      <c r="C1233" s="9" t="s">
        <v>1277</v>
      </c>
      <c r="D1233" s="12">
        <v>11.0</v>
      </c>
      <c r="E1233" s="12">
        <v>2542.218</v>
      </c>
      <c r="F1233" s="12">
        <v>0.638366</v>
      </c>
      <c r="G1233" s="14">
        <f>IFERROR(__xludf.DUMMYFUNCTION("FILTER(WholeNMJData!E:E,WholeNMJData!$B:$B=$B1233)"),242.0102)</f>
        <v>242.0102</v>
      </c>
      <c r="H1233" s="14">
        <f t="shared" si="2"/>
        <v>10.5045903</v>
      </c>
      <c r="I1233" s="14">
        <f>IFERROR(__xludf.DUMMYFUNCTION("FILTER(WholeNMJData!D:D,WholeNMJData!$B:$B=$B1233)"),150.4178)</f>
        <v>150.4178</v>
      </c>
    </row>
    <row r="1234">
      <c r="A1234" s="3"/>
      <c r="B1234" s="3" t="str">
        <f t="shared" si="1"/>
        <v>con_08m_m67_a3_003</v>
      </c>
      <c r="C1234" s="9" t="s">
        <v>1278</v>
      </c>
      <c r="D1234" s="12">
        <v>5.0</v>
      </c>
      <c r="E1234" s="12">
        <v>2451.149</v>
      </c>
      <c r="F1234" s="12">
        <v>0.504754</v>
      </c>
      <c r="G1234" s="14">
        <f>IFERROR(__xludf.DUMMYFUNCTION("FILTER(WholeNMJData!E:E,WholeNMJData!$B:$B=$B1234)"),242.0102)</f>
        <v>242.0102</v>
      </c>
      <c r="H1234" s="14">
        <f t="shared" si="2"/>
        <v>10.12828798</v>
      </c>
      <c r="I1234" s="14">
        <f>IFERROR(__xludf.DUMMYFUNCTION("FILTER(WholeNMJData!D:D,WholeNMJData!$B:$B=$B1234)"),150.4178)</f>
        <v>150.4178</v>
      </c>
    </row>
    <row r="1235">
      <c r="A1235" s="3"/>
      <c r="B1235" s="3" t="str">
        <f t="shared" si="1"/>
        <v>con_08m_m67_a3_003</v>
      </c>
      <c r="C1235" s="9" t="s">
        <v>1279</v>
      </c>
      <c r="D1235" s="12">
        <v>16.0</v>
      </c>
      <c r="E1235" s="12">
        <v>2440.509</v>
      </c>
      <c r="F1235" s="12">
        <v>0.935428</v>
      </c>
      <c r="G1235" s="14">
        <f>IFERROR(__xludf.DUMMYFUNCTION("FILTER(WholeNMJData!E:E,WholeNMJData!$B:$B=$B1235)"),242.0102)</f>
        <v>242.0102</v>
      </c>
      <c r="H1235" s="14">
        <f t="shared" si="2"/>
        <v>10.08432289</v>
      </c>
      <c r="I1235" s="14">
        <f>IFERROR(__xludf.DUMMYFUNCTION("FILTER(WholeNMJData!D:D,WholeNMJData!$B:$B=$B1235)"),150.4178)</f>
        <v>150.4178</v>
      </c>
    </row>
    <row r="1236">
      <c r="A1236" s="3"/>
      <c r="B1236" s="3" t="str">
        <f t="shared" si="1"/>
        <v>con_08m_m67_a3_003</v>
      </c>
      <c r="C1236" s="9" t="s">
        <v>1280</v>
      </c>
      <c r="D1236" s="12">
        <v>18.0</v>
      </c>
      <c r="E1236" s="12">
        <v>2217.276</v>
      </c>
      <c r="F1236" s="12">
        <v>0.89373</v>
      </c>
      <c r="G1236" s="14">
        <f>IFERROR(__xludf.DUMMYFUNCTION("FILTER(WholeNMJData!E:E,WholeNMJData!$B:$B=$B1236)"),242.0102)</f>
        <v>242.0102</v>
      </c>
      <c r="H1236" s="14">
        <f t="shared" si="2"/>
        <v>9.161911357</v>
      </c>
      <c r="I1236" s="14">
        <f>IFERROR(__xludf.DUMMYFUNCTION("FILTER(WholeNMJData!D:D,WholeNMJData!$B:$B=$B1236)"),150.4178)</f>
        <v>150.4178</v>
      </c>
    </row>
    <row r="1237">
      <c r="A1237" s="3"/>
      <c r="B1237" s="3" t="str">
        <f t="shared" si="1"/>
        <v>con_08m_m67_a3_003</v>
      </c>
      <c r="C1237" s="9" t="s">
        <v>1281</v>
      </c>
      <c r="D1237" s="12">
        <v>22.0</v>
      </c>
      <c r="E1237" s="12">
        <v>4064.618</v>
      </c>
      <c r="F1237" s="12">
        <v>0.736695</v>
      </c>
      <c r="G1237" s="14">
        <f>IFERROR(__xludf.DUMMYFUNCTION("FILTER(WholeNMJData!E:E,WholeNMJData!$B:$B=$B1237)"),242.0102)</f>
        <v>242.0102</v>
      </c>
      <c r="H1237" s="14">
        <f t="shared" si="2"/>
        <v>16.79523425</v>
      </c>
      <c r="I1237" s="14">
        <f>IFERROR(__xludf.DUMMYFUNCTION("FILTER(WholeNMJData!D:D,WholeNMJData!$B:$B=$B1237)"),150.4178)</f>
        <v>150.4178</v>
      </c>
    </row>
    <row r="1238">
      <c r="A1238" s="3"/>
      <c r="B1238" s="3" t="str">
        <f t="shared" si="1"/>
        <v>con_08m_m67_a3_003</v>
      </c>
      <c r="C1238" s="9" t="s">
        <v>1282</v>
      </c>
      <c r="D1238" s="12">
        <v>4.0</v>
      </c>
      <c r="E1238" s="12">
        <v>1850.13</v>
      </c>
      <c r="F1238" s="12">
        <v>0.306223</v>
      </c>
      <c r="G1238" s="14">
        <f>IFERROR(__xludf.DUMMYFUNCTION("FILTER(WholeNMJData!E:E,WholeNMJData!$B:$B=$B1238)"),242.0102)</f>
        <v>242.0102</v>
      </c>
      <c r="H1238" s="14">
        <f t="shared" si="2"/>
        <v>7.644843069</v>
      </c>
      <c r="I1238" s="14">
        <f>IFERROR(__xludf.DUMMYFUNCTION("FILTER(WholeNMJData!D:D,WholeNMJData!$B:$B=$B1238)"),150.4178)</f>
        <v>150.4178</v>
      </c>
    </row>
    <row r="1239">
      <c r="A1239" s="3"/>
      <c r="B1239" s="3" t="str">
        <f t="shared" si="1"/>
        <v>con_08m_m67_a3_003</v>
      </c>
      <c r="C1239" s="9" t="s">
        <v>1283</v>
      </c>
      <c r="D1239" s="12">
        <v>4.0</v>
      </c>
      <c r="E1239" s="12">
        <v>2180.409</v>
      </c>
      <c r="F1239" s="12">
        <v>0.289341</v>
      </c>
      <c r="G1239" s="14">
        <f>IFERROR(__xludf.DUMMYFUNCTION("FILTER(WholeNMJData!E:E,WholeNMJData!$B:$B=$B1239)"),242.0102)</f>
        <v>242.0102</v>
      </c>
      <c r="H1239" s="14">
        <f t="shared" si="2"/>
        <v>9.009574803</v>
      </c>
      <c r="I1239" s="14">
        <f>IFERROR(__xludf.DUMMYFUNCTION("FILTER(WholeNMJData!D:D,WholeNMJData!$B:$B=$B1239)"),150.4178)</f>
        <v>150.4178</v>
      </c>
    </row>
    <row r="1240">
      <c r="A1240" s="3"/>
      <c r="B1240" s="3" t="str">
        <f t="shared" si="1"/>
        <v>con_08m_m67_a3_003</v>
      </c>
      <c r="C1240" s="9" t="s">
        <v>1284</v>
      </c>
      <c r="D1240" s="12">
        <v>3.0</v>
      </c>
      <c r="E1240" s="12">
        <v>1692.131</v>
      </c>
      <c r="F1240" s="12">
        <v>0.234986</v>
      </c>
      <c r="G1240" s="14">
        <f>IFERROR(__xludf.DUMMYFUNCTION("FILTER(WholeNMJData!E:E,WholeNMJData!$B:$B=$B1240)"),242.0102)</f>
        <v>242.0102</v>
      </c>
      <c r="H1240" s="14">
        <f t="shared" si="2"/>
        <v>6.991982156</v>
      </c>
      <c r="I1240" s="14">
        <f>IFERROR(__xludf.DUMMYFUNCTION("FILTER(WholeNMJData!D:D,WholeNMJData!$B:$B=$B1240)"),150.4178)</f>
        <v>150.4178</v>
      </c>
    </row>
    <row r="1241">
      <c r="A1241" s="3"/>
      <c r="B1241" s="3" t="str">
        <f t="shared" si="1"/>
        <v>con_08m_m67_a3_003</v>
      </c>
      <c r="C1241" s="9" t="s">
        <v>1285</v>
      </c>
      <c r="D1241" s="12">
        <v>27.0</v>
      </c>
      <c r="E1241" s="12">
        <v>3556.278</v>
      </c>
      <c r="F1241" s="12">
        <v>0.885359</v>
      </c>
      <c r="G1241" s="14">
        <f>IFERROR(__xludf.DUMMYFUNCTION("FILTER(WholeNMJData!E:E,WholeNMJData!$B:$B=$B1241)"),242.0102)</f>
        <v>242.0102</v>
      </c>
      <c r="H1241" s="14">
        <f t="shared" si="2"/>
        <v>14.69474427</v>
      </c>
      <c r="I1241" s="14">
        <f>IFERROR(__xludf.DUMMYFUNCTION("FILTER(WholeNMJData!D:D,WholeNMJData!$B:$B=$B1241)"),150.4178)</f>
        <v>150.4178</v>
      </c>
    </row>
    <row r="1242">
      <c r="A1242" s="3"/>
      <c r="B1242" s="3" t="str">
        <f t="shared" si="1"/>
        <v>con_08m_m67_a3_003</v>
      </c>
      <c r="C1242" s="9" t="s">
        <v>1286</v>
      </c>
      <c r="D1242" s="12">
        <v>4.0</v>
      </c>
      <c r="E1242" s="12">
        <v>2098.914</v>
      </c>
      <c r="F1242" s="12">
        <v>0.185205</v>
      </c>
      <c r="G1242" s="14">
        <f>IFERROR(__xludf.DUMMYFUNCTION("FILTER(WholeNMJData!E:E,WholeNMJData!$B:$B=$B1242)"),242.0102)</f>
        <v>242.0102</v>
      </c>
      <c r="H1242" s="14">
        <f t="shared" si="2"/>
        <v>8.672832798</v>
      </c>
      <c r="I1242" s="14">
        <f>IFERROR(__xludf.DUMMYFUNCTION("FILTER(WholeNMJData!D:D,WholeNMJData!$B:$B=$B1242)"),150.4178)</f>
        <v>150.4178</v>
      </c>
    </row>
    <row r="1243">
      <c r="A1243" s="3"/>
      <c r="B1243" s="3" t="str">
        <f t="shared" si="1"/>
        <v>con_08m_m67_a3_003</v>
      </c>
      <c r="C1243" s="9" t="s">
        <v>1287</v>
      </c>
      <c r="D1243" s="12">
        <v>14.0</v>
      </c>
      <c r="E1243" s="12">
        <v>2136.075</v>
      </c>
      <c r="F1243" s="12">
        <v>0.758475</v>
      </c>
      <c r="G1243" s="14">
        <f>IFERROR(__xludf.DUMMYFUNCTION("FILTER(WholeNMJData!E:E,WholeNMJData!$B:$B=$B1243)"),242.0102)</f>
        <v>242.0102</v>
      </c>
      <c r="H1243" s="14">
        <f t="shared" si="2"/>
        <v>8.826384177</v>
      </c>
      <c r="I1243" s="14">
        <f>IFERROR(__xludf.DUMMYFUNCTION("FILTER(WholeNMJData!D:D,WholeNMJData!$B:$B=$B1243)"),150.4178)</f>
        <v>150.4178</v>
      </c>
    </row>
    <row r="1244">
      <c r="A1244" s="3"/>
      <c r="B1244" s="3" t="str">
        <f t="shared" si="1"/>
        <v>con_08m_m67_a3_003</v>
      </c>
      <c r="C1244" s="9" t="s">
        <v>1288</v>
      </c>
      <c r="D1244" s="12">
        <v>8.0</v>
      </c>
      <c r="E1244" s="12">
        <v>1946.227</v>
      </c>
      <c r="F1244" s="12">
        <v>0.511353</v>
      </c>
      <c r="G1244" s="14">
        <f>IFERROR(__xludf.DUMMYFUNCTION("FILTER(WholeNMJData!E:E,WholeNMJData!$B:$B=$B1244)"),242.0102)</f>
        <v>242.0102</v>
      </c>
      <c r="H1244" s="14">
        <f t="shared" si="2"/>
        <v>8.041921374</v>
      </c>
      <c r="I1244" s="14">
        <f>IFERROR(__xludf.DUMMYFUNCTION("FILTER(WholeNMJData!D:D,WholeNMJData!$B:$B=$B1244)"),150.4178)</f>
        <v>150.4178</v>
      </c>
    </row>
    <row r="1245">
      <c r="A1245" s="3"/>
      <c r="B1245" s="3" t="str">
        <f t="shared" si="1"/>
        <v>con_08m_m67_a3_003</v>
      </c>
      <c r="C1245" s="9" t="s">
        <v>1289</v>
      </c>
      <c r="D1245" s="12">
        <v>25.0</v>
      </c>
      <c r="E1245" s="12">
        <v>2876.885</v>
      </c>
      <c r="F1245" s="12">
        <v>0.850886</v>
      </c>
      <c r="G1245" s="14">
        <f>IFERROR(__xludf.DUMMYFUNCTION("FILTER(WholeNMJData!E:E,WholeNMJData!$B:$B=$B1245)"),242.0102)</f>
        <v>242.0102</v>
      </c>
      <c r="H1245" s="14">
        <f t="shared" si="2"/>
        <v>11.8874535</v>
      </c>
      <c r="I1245" s="14">
        <f>IFERROR(__xludf.DUMMYFUNCTION("FILTER(WholeNMJData!D:D,WholeNMJData!$B:$B=$B1245)"),150.4178)</f>
        <v>150.4178</v>
      </c>
    </row>
    <row r="1246">
      <c r="A1246" s="3"/>
      <c r="B1246" s="3" t="str">
        <f t="shared" si="1"/>
        <v>con_08m_m67_a3_003</v>
      </c>
      <c r="C1246" s="9" t="s">
        <v>1290</v>
      </c>
      <c r="D1246" s="12">
        <v>10.0</v>
      </c>
      <c r="E1246" s="12">
        <v>3446.052</v>
      </c>
      <c r="F1246" s="12">
        <v>0.636361</v>
      </c>
      <c r="G1246" s="14">
        <f>IFERROR(__xludf.DUMMYFUNCTION("FILTER(WholeNMJData!E:E,WholeNMJData!$B:$B=$B1246)"),242.0102)</f>
        <v>242.0102</v>
      </c>
      <c r="H1246" s="14">
        <f t="shared" si="2"/>
        <v>14.23928413</v>
      </c>
      <c r="I1246" s="14">
        <f>IFERROR(__xludf.DUMMYFUNCTION("FILTER(WholeNMJData!D:D,WholeNMJData!$B:$B=$B1246)"),150.4178)</f>
        <v>150.4178</v>
      </c>
    </row>
    <row r="1247">
      <c r="A1247" s="3"/>
      <c r="B1247" s="3" t="str">
        <f t="shared" si="1"/>
        <v>con_08m_m67_a3_003</v>
      </c>
      <c r="C1247" s="9" t="s">
        <v>1291</v>
      </c>
      <c r="D1247" s="12">
        <v>6.0</v>
      </c>
      <c r="E1247" s="12">
        <v>1874.733</v>
      </c>
      <c r="F1247" s="12">
        <v>0.600588</v>
      </c>
      <c r="G1247" s="14">
        <f>IFERROR(__xludf.DUMMYFUNCTION("FILTER(WholeNMJData!E:E,WholeNMJData!$B:$B=$B1247)"),242.0102)</f>
        <v>242.0102</v>
      </c>
      <c r="H1247" s="14">
        <f t="shared" si="2"/>
        <v>7.746504073</v>
      </c>
      <c r="I1247" s="14">
        <f>IFERROR(__xludf.DUMMYFUNCTION("FILTER(WholeNMJData!D:D,WholeNMJData!$B:$B=$B1247)"),150.4178)</f>
        <v>150.4178</v>
      </c>
    </row>
    <row r="1248">
      <c r="A1248" s="3"/>
      <c r="B1248" s="3" t="str">
        <f t="shared" si="1"/>
        <v>con_08m_m67_a3_003</v>
      </c>
      <c r="C1248" s="9" t="s">
        <v>1292</v>
      </c>
      <c r="D1248" s="12">
        <v>4.0</v>
      </c>
      <c r="E1248" s="12">
        <v>1844.228</v>
      </c>
      <c r="F1248" s="12">
        <v>0.482392</v>
      </c>
      <c r="G1248" s="14">
        <f>IFERROR(__xludf.DUMMYFUNCTION("FILTER(WholeNMJData!E:E,WholeNMJData!$B:$B=$B1248)"),242.0102)</f>
        <v>242.0102</v>
      </c>
      <c r="H1248" s="14">
        <f t="shared" si="2"/>
        <v>7.620455667</v>
      </c>
      <c r="I1248" s="14">
        <f>IFERROR(__xludf.DUMMYFUNCTION("FILTER(WholeNMJData!D:D,WholeNMJData!$B:$B=$B1248)"),150.4178)</f>
        <v>150.4178</v>
      </c>
    </row>
    <row r="1249">
      <c r="A1249" s="3"/>
      <c r="B1249" s="3" t="str">
        <f t="shared" si="1"/>
        <v>con_08m_m67_a3_003</v>
      </c>
      <c r="C1249" s="9" t="s">
        <v>1293</v>
      </c>
      <c r="D1249" s="12">
        <v>4.0</v>
      </c>
      <c r="E1249" s="12">
        <v>1805.622</v>
      </c>
      <c r="F1249" s="12">
        <v>0.236775</v>
      </c>
      <c r="G1249" s="14">
        <f>IFERROR(__xludf.DUMMYFUNCTION("FILTER(WholeNMJData!E:E,WholeNMJData!$B:$B=$B1249)"),242.0102)</f>
        <v>242.0102</v>
      </c>
      <c r="H1249" s="14">
        <f t="shared" si="2"/>
        <v>7.460933465</v>
      </c>
      <c r="I1249" s="14">
        <f>IFERROR(__xludf.DUMMYFUNCTION("FILTER(WholeNMJData!D:D,WholeNMJData!$B:$B=$B1249)"),150.4178)</f>
        <v>150.4178</v>
      </c>
    </row>
    <row r="1250">
      <c r="A1250" s="3"/>
      <c r="B1250" s="3" t="str">
        <f t="shared" si="1"/>
        <v>con_08m_m67_a3_003</v>
      </c>
      <c r="C1250" s="9" t="s">
        <v>1294</v>
      </c>
      <c r="D1250" s="12">
        <v>3.0</v>
      </c>
      <c r="E1250" s="12">
        <v>1627.026</v>
      </c>
      <c r="F1250" s="12">
        <v>0.389896</v>
      </c>
      <c r="G1250" s="14">
        <f>IFERROR(__xludf.DUMMYFUNCTION("FILTER(WholeNMJData!E:E,WholeNMJData!$B:$B=$B1250)"),242.0102)</f>
        <v>242.0102</v>
      </c>
      <c r="H1250" s="14">
        <f t="shared" si="2"/>
        <v>6.722964569</v>
      </c>
      <c r="I1250" s="14">
        <f>IFERROR(__xludf.DUMMYFUNCTION("FILTER(WholeNMJData!D:D,WholeNMJData!$B:$B=$B1250)"),150.4178)</f>
        <v>150.4178</v>
      </c>
    </row>
    <row r="1251">
      <c r="A1251" s="3"/>
      <c r="B1251" s="3" t="str">
        <f t="shared" si="1"/>
        <v>con_08m_m67_a3_003</v>
      </c>
      <c r="C1251" s="9" t="s">
        <v>1295</v>
      </c>
      <c r="D1251" s="12">
        <v>14.0</v>
      </c>
      <c r="E1251" s="12">
        <v>2876.474</v>
      </c>
      <c r="F1251" s="12">
        <v>0.733387</v>
      </c>
      <c r="G1251" s="14">
        <f>IFERROR(__xludf.DUMMYFUNCTION("FILTER(WholeNMJData!E:E,WholeNMJData!$B:$B=$B1251)"),242.0102)</f>
        <v>242.0102</v>
      </c>
      <c r="H1251" s="14">
        <f t="shared" si="2"/>
        <v>11.88575523</v>
      </c>
      <c r="I1251" s="14">
        <f>IFERROR(__xludf.DUMMYFUNCTION("FILTER(WholeNMJData!D:D,WholeNMJData!$B:$B=$B1251)"),150.4178)</f>
        <v>150.4178</v>
      </c>
    </row>
    <row r="1252">
      <c r="A1252" s="3"/>
      <c r="B1252" s="3" t="str">
        <f t="shared" si="1"/>
        <v>con_08m_m67_a3_003</v>
      </c>
      <c r="C1252" s="9" t="s">
        <v>1296</v>
      </c>
      <c r="D1252" s="12">
        <v>3.0</v>
      </c>
      <c r="E1252" s="12">
        <v>2431.307</v>
      </c>
      <c r="F1252" s="12">
        <v>0.426224</v>
      </c>
      <c r="G1252" s="14">
        <f>IFERROR(__xludf.DUMMYFUNCTION("FILTER(WholeNMJData!E:E,WholeNMJData!$B:$B=$B1252)"),242.0102)</f>
        <v>242.0102</v>
      </c>
      <c r="H1252" s="14">
        <f t="shared" si="2"/>
        <v>10.0462997</v>
      </c>
      <c r="I1252" s="14">
        <f>IFERROR(__xludf.DUMMYFUNCTION("FILTER(WholeNMJData!D:D,WholeNMJData!$B:$B=$B1252)"),150.4178)</f>
        <v>150.4178</v>
      </c>
    </row>
    <row r="1253">
      <c r="A1253" s="3"/>
      <c r="B1253" s="3" t="str">
        <f t="shared" si="1"/>
        <v>con_08m_m67_a3_003</v>
      </c>
      <c r="C1253" s="9" t="s">
        <v>1297</v>
      </c>
      <c r="D1253" s="12">
        <v>4.0</v>
      </c>
      <c r="E1253" s="12">
        <v>1808.97</v>
      </c>
      <c r="F1253" s="12">
        <v>0.377341</v>
      </c>
      <c r="G1253" s="14">
        <f>IFERROR(__xludf.DUMMYFUNCTION("FILTER(WholeNMJData!E:E,WholeNMJData!$B:$B=$B1253)"),242.0102)</f>
        <v>242.0102</v>
      </c>
      <c r="H1253" s="14">
        <f t="shared" si="2"/>
        <v>7.474767592</v>
      </c>
      <c r="I1253" s="14">
        <f>IFERROR(__xludf.DUMMYFUNCTION("FILTER(WholeNMJData!D:D,WholeNMJData!$B:$B=$B1253)"),150.4178)</f>
        <v>150.4178</v>
      </c>
    </row>
    <row r="1254">
      <c r="A1254" s="3"/>
      <c r="B1254" s="3" t="str">
        <f t="shared" si="1"/>
        <v>con_08m_m67_a3_003</v>
      </c>
      <c r="C1254" s="9" t="s">
        <v>1298</v>
      </c>
      <c r="D1254" s="12">
        <v>4.0</v>
      </c>
      <c r="E1254" s="12">
        <v>2164.294</v>
      </c>
      <c r="F1254" s="12">
        <v>0.54773</v>
      </c>
      <c r="G1254" s="14">
        <f>IFERROR(__xludf.DUMMYFUNCTION("FILTER(WholeNMJData!E:E,WholeNMJData!$B:$B=$B1254)"),242.0102)</f>
        <v>242.0102</v>
      </c>
      <c r="H1254" s="14">
        <f t="shared" si="2"/>
        <v>8.942986701</v>
      </c>
      <c r="I1254" s="14">
        <f>IFERROR(__xludf.DUMMYFUNCTION("FILTER(WholeNMJData!D:D,WholeNMJData!$B:$B=$B1254)"),150.4178)</f>
        <v>150.4178</v>
      </c>
    </row>
    <row r="1255">
      <c r="A1255" s="3"/>
      <c r="B1255" s="3" t="str">
        <f t="shared" si="1"/>
        <v>con_08m_m67_a3_003</v>
      </c>
      <c r="C1255" s="9" t="s">
        <v>1299</v>
      </c>
      <c r="D1255" s="12">
        <v>3.0</v>
      </c>
      <c r="E1255" s="12">
        <v>2296.863</v>
      </c>
      <c r="F1255" s="12">
        <v>0.468885</v>
      </c>
      <c r="G1255" s="14">
        <f>IFERROR(__xludf.DUMMYFUNCTION("FILTER(WholeNMJData!E:E,WholeNMJData!$B:$B=$B1255)"),242.0102)</f>
        <v>242.0102</v>
      </c>
      <c r="H1255" s="14">
        <f t="shared" si="2"/>
        <v>9.490769397</v>
      </c>
      <c r="I1255" s="14">
        <f>IFERROR(__xludf.DUMMYFUNCTION("FILTER(WholeNMJData!D:D,WholeNMJData!$B:$B=$B1255)"),150.4178)</f>
        <v>150.4178</v>
      </c>
    </row>
    <row r="1256">
      <c r="A1256" s="3"/>
      <c r="B1256" s="3" t="str">
        <f t="shared" si="1"/>
        <v>con_08m_m67_a3_003</v>
      </c>
      <c r="C1256" s="9" t="s">
        <v>1300</v>
      </c>
      <c r="D1256" s="12">
        <v>9.0</v>
      </c>
      <c r="E1256" s="12">
        <v>1999.556</v>
      </c>
      <c r="F1256" s="12">
        <v>0.464185</v>
      </c>
      <c r="G1256" s="14">
        <f>IFERROR(__xludf.DUMMYFUNCTION("FILTER(WholeNMJData!E:E,WholeNMJData!$B:$B=$B1256)"),242.0102)</f>
        <v>242.0102</v>
      </c>
      <c r="H1256" s="14">
        <f t="shared" si="2"/>
        <v>8.262279854</v>
      </c>
      <c r="I1256" s="14">
        <f>IFERROR(__xludf.DUMMYFUNCTION("FILTER(WholeNMJData!D:D,WholeNMJData!$B:$B=$B1256)"),150.4178)</f>
        <v>150.4178</v>
      </c>
    </row>
    <row r="1257">
      <c r="A1257" s="3"/>
      <c r="B1257" s="3" t="str">
        <f t="shared" si="1"/>
        <v>con_08m_m67_a3_003</v>
      </c>
      <c r="C1257" s="9" t="s">
        <v>1301</v>
      </c>
      <c r="D1257" s="12">
        <v>4.0</v>
      </c>
      <c r="E1257" s="12">
        <v>2136.573</v>
      </c>
      <c r="F1257" s="12">
        <v>0.472147</v>
      </c>
      <c r="G1257" s="14">
        <f>IFERROR(__xludf.DUMMYFUNCTION("FILTER(WholeNMJData!E:E,WholeNMJData!$B:$B=$B1257)"),242.0102)</f>
        <v>242.0102</v>
      </c>
      <c r="H1257" s="14">
        <f t="shared" si="2"/>
        <v>8.828441942</v>
      </c>
      <c r="I1257" s="14">
        <f>IFERROR(__xludf.DUMMYFUNCTION("FILTER(WholeNMJData!D:D,WholeNMJData!$B:$B=$B1257)"),150.4178)</f>
        <v>150.4178</v>
      </c>
    </row>
    <row r="1258">
      <c r="A1258" s="3"/>
      <c r="B1258" s="3" t="str">
        <f t="shared" si="1"/>
        <v>con_08m_m67_a3_003</v>
      </c>
      <c r="C1258" s="9" t="s">
        <v>1302</v>
      </c>
      <c r="D1258" s="12">
        <v>4.0</v>
      </c>
      <c r="E1258" s="12">
        <v>2989.987</v>
      </c>
      <c r="F1258" s="12">
        <v>0.196275</v>
      </c>
      <c r="G1258" s="14">
        <f>IFERROR(__xludf.DUMMYFUNCTION("FILTER(WholeNMJData!E:E,WholeNMJData!$B:$B=$B1258)"),242.0102)</f>
        <v>242.0102</v>
      </c>
      <c r="H1258" s="14">
        <f t="shared" si="2"/>
        <v>12.35479744</v>
      </c>
      <c r="I1258" s="14">
        <f>IFERROR(__xludf.DUMMYFUNCTION("FILTER(WholeNMJData!D:D,WholeNMJData!$B:$B=$B1258)"),150.4178)</f>
        <v>150.4178</v>
      </c>
    </row>
    <row r="1259">
      <c r="A1259" s="3"/>
      <c r="B1259" s="3" t="str">
        <f t="shared" si="1"/>
        <v>con_08m_m67_a3_003</v>
      </c>
      <c r="C1259" s="9" t="s">
        <v>1303</v>
      </c>
      <c r="D1259" s="12">
        <v>3.0</v>
      </c>
      <c r="E1259" s="12">
        <v>2700.185</v>
      </c>
      <c r="F1259" s="12">
        <v>0.646783</v>
      </c>
      <c r="G1259" s="14">
        <f>IFERROR(__xludf.DUMMYFUNCTION("FILTER(WholeNMJData!E:E,WholeNMJData!$B:$B=$B1259)"),242.0102)</f>
        <v>242.0102</v>
      </c>
      <c r="H1259" s="14">
        <f t="shared" si="2"/>
        <v>11.15731899</v>
      </c>
      <c r="I1259" s="14">
        <f>IFERROR(__xludf.DUMMYFUNCTION("FILTER(WholeNMJData!D:D,WholeNMJData!$B:$B=$B1259)"),150.4178)</f>
        <v>150.4178</v>
      </c>
    </row>
    <row r="1260">
      <c r="A1260" s="3"/>
      <c r="B1260" s="3" t="str">
        <f t="shared" si="1"/>
        <v>con_08m_m67_a3_003</v>
      </c>
      <c r="C1260" s="9" t="s">
        <v>1304</v>
      </c>
      <c r="D1260" s="12">
        <v>4.0</v>
      </c>
      <c r="E1260" s="12">
        <v>1898.594</v>
      </c>
      <c r="F1260" s="12">
        <v>0.189252</v>
      </c>
      <c r="G1260" s="14">
        <f>IFERROR(__xludf.DUMMYFUNCTION("FILTER(WholeNMJData!E:E,WholeNMJData!$B:$B=$B1260)"),242.0102)</f>
        <v>242.0102</v>
      </c>
      <c r="H1260" s="14">
        <f t="shared" si="2"/>
        <v>7.845099091</v>
      </c>
      <c r="I1260" s="14">
        <f>IFERROR(__xludf.DUMMYFUNCTION("FILTER(WholeNMJData!D:D,WholeNMJData!$B:$B=$B1260)"),150.4178)</f>
        <v>150.4178</v>
      </c>
    </row>
    <row r="1261">
      <c r="A1261" s="3"/>
      <c r="B1261" s="3" t="str">
        <f t="shared" si="1"/>
        <v>con_08m_m67_a3_003</v>
      </c>
      <c r="C1261" s="9" t="s">
        <v>1305</v>
      </c>
      <c r="D1261" s="12">
        <v>4.0</v>
      </c>
      <c r="E1261" s="12">
        <v>1711.65</v>
      </c>
      <c r="F1261" s="12">
        <v>0.148547</v>
      </c>
      <c r="G1261" s="14">
        <f>IFERROR(__xludf.DUMMYFUNCTION("FILTER(WholeNMJData!E:E,WholeNMJData!$B:$B=$B1261)"),242.0102)</f>
        <v>242.0102</v>
      </c>
      <c r="H1261" s="14">
        <f t="shared" si="2"/>
        <v>7.072635781</v>
      </c>
      <c r="I1261" s="14">
        <f>IFERROR(__xludf.DUMMYFUNCTION("FILTER(WholeNMJData!D:D,WholeNMJData!$B:$B=$B1261)"),150.4178)</f>
        <v>150.4178</v>
      </c>
    </row>
    <row r="1262">
      <c r="A1262" s="3"/>
      <c r="B1262" s="3" t="str">
        <f t="shared" si="1"/>
        <v>con_08m_m67_a3_003</v>
      </c>
      <c r="C1262" s="9" t="s">
        <v>1306</v>
      </c>
      <c r="D1262" s="12">
        <v>5.0</v>
      </c>
      <c r="E1262" s="12">
        <v>2047.732</v>
      </c>
      <c r="F1262" s="12">
        <v>0.291318</v>
      </c>
      <c r="G1262" s="14">
        <f>IFERROR(__xludf.DUMMYFUNCTION("FILTER(WholeNMJData!E:E,WholeNMJData!$B:$B=$B1262)"),242.0102)</f>
        <v>242.0102</v>
      </c>
      <c r="H1262" s="14">
        <f t="shared" si="2"/>
        <v>8.461345844</v>
      </c>
      <c r="I1262" s="14">
        <f>IFERROR(__xludf.DUMMYFUNCTION("FILTER(WholeNMJData!D:D,WholeNMJData!$B:$B=$B1262)"),150.4178)</f>
        <v>150.4178</v>
      </c>
    </row>
    <row r="1263">
      <c r="A1263" s="3"/>
      <c r="B1263" s="3" t="str">
        <f t="shared" si="1"/>
        <v>con_08m_m67_a3_003</v>
      </c>
      <c r="C1263" s="9" t="s">
        <v>1307</v>
      </c>
      <c r="D1263" s="12">
        <v>141.0</v>
      </c>
      <c r="E1263" s="12">
        <v>4699.903</v>
      </c>
      <c r="F1263" s="12">
        <v>1.112634</v>
      </c>
      <c r="G1263" s="14">
        <f>IFERROR(__xludf.DUMMYFUNCTION("FILTER(WholeNMJData!E:E,WholeNMJData!$B:$B=$B1263)"),242.0102)</f>
        <v>242.0102</v>
      </c>
      <c r="H1263" s="14">
        <f t="shared" si="2"/>
        <v>19.42026824</v>
      </c>
      <c r="I1263" s="14">
        <f>IFERROR(__xludf.DUMMYFUNCTION("FILTER(WholeNMJData!D:D,WholeNMJData!$B:$B=$B1263)"),150.4178)</f>
        <v>150.4178</v>
      </c>
    </row>
    <row r="1264">
      <c r="A1264" s="3"/>
      <c r="B1264" s="3" t="str">
        <f t="shared" si="1"/>
        <v>con_08m_m67_a3_003</v>
      </c>
      <c r="C1264" s="9" t="s">
        <v>1308</v>
      </c>
      <c r="D1264" s="12">
        <v>30.0</v>
      </c>
      <c r="E1264" s="12">
        <v>3649.081</v>
      </c>
      <c r="F1264" s="12">
        <v>1.059823</v>
      </c>
      <c r="G1264" s="14">
        <f>IFERROR(__xludf.DUMMYFUNCTION("FILTER(WholeNMJData!E:E,WholeNMJData!$B:$B=$B1264)"),242.0102)</f>
        <v>242.0102</v>
      </c>
      <c r="H1264" s="14">
        <f t="shared" si="2"/>
        <v>15.07821158</v>
      </c>
      <c r="I1264" s="14">
        <f>IFERROR(__xludf.DUMMYFUNCTION("FILTER(WholeNMJData!D:D,WholeNMJData!$B:$B=$B1264)"),150.4178)</f>
        <v>150.4178</v>
      </c>
    </row>
    <row r="1265">
      <c r="A1265" s="3"/>
      <c r="B1265" s="3" t="str">
        <f t="shared" si="1"/>
        <v>con_08m_m67_a3_003</v>
      </c>
      <c r="C1265" s="9" t="s">
        <v>1309</v>
      </c>
      <c r="D1265" s="12">
        <v>95.0</v>
      </c>
      <c r="E1265" s="12">
        <v>3819.905</v>
      </c>
      <c r="F1265" s="12">
        <v>1.357781</v>
      </c>
      <c r="G1265" s="14">
        <f>IFERROR(__xludf.DUMMYFUNCTION("FILTER(WholeNMJData!E:E,WholeNMJData!$B:$B=$B1265)"),242.0102)</f>
        <v>242.0102</v>
      </c>
      <c r="H1265" s="14">
        <f t="shared" si="2"/>
        <v>15.78406613</v>
      </c>
      <c r="I1265" s="14">
        <f>IFERROR(__xludf.DUMMYFUNCTION("FILTER(WholeNMJData!D:D,WholeNMJData!$B:$B=$B1265)"),150.4178)</f>
        <v>150.4178</v>
      </c>
    </row>
    <row r="1266">
      <c r="A1266" s="3"/>
      <c r="B1266" s="3" t="str">
        <f t="shared" si="1"/>
        <v>con_08m_m67_a3_003</v>
      </c>
      <c r="C1266" s="9" t="s">
        <v>1310</v>
      </c>
      <c r="D1266" s="12">
        <v>21.0</v>
      </c>
      <c r="E1266" s="12">
        <v>2449.042</v>
      </c>
      <c r="F1266" s="12">
        <v>0.906635</v>
      </c>
      <c r="G1266" s="14">
        <f>IFERROR(__xludf.DUMMYFUNCTION("FILTER(WholeNMJData!E:E,WholeNMJData!$B:$B=$B1266)"),242.0102)</f>
        <v>242.0102</v>
      </c>
      <c r="H1266" s="14">
        <f t="shared" si="2"/>
        <v>10.11958174</v>
      </c>
      <c r="I1266" s="14">
        <f>IFERROR(__xludf.DUMMYFUNCTION("FILTER(WholeNMJData!D:D,WholeNMJData!$B:$B=$B1266)"),150.4178)</f>
        <v>150.4178</v>
      </c>
    </row>
    <row r="1267">
      <c r="A1267" s="3"/>
      <c r="B1267" s="3" t="str">
        <f t="shared" si="1"/>
        <v>con_08m_m67_a3_003</v>
      </c>
      <c r="C1267" s="9" t="s">
        <v>1311</v>
      </c>
      <c r="D1267" s="12">
        <v>14.0</v>
      </c>
      <c r="E1267" s="12">
        <v>1857.773</v>
      </c>
      <c r="F1267" s="12">
        <v>0.505768</v>
      </c>
      <c r="G1267" s="14">
        <f>IFERROR(__xludf.DUMMYFUNCTION("FILTER(WholeNMJData!E:E,WholeNMJData!$B:$B=$B1267)"),242.0102)</f>
        <v>242.0102</v>
      </c>
      <c r="H1267" s="14">
        <f t="shared" si="2"/>
        <v>7.676424382</v>
      </c>
      <c r="I1267" s="14">
        <f>IFERROR(__xludf.DUMMYFUNCTION("FILTER(WholeNMJData!D:D,WholeNMJData!$B:$B=$B1267)"),150.4178)</f>
        <v>150.4178</v>
      </c>
    </row>
    <row r="1268">
      <c r="A1268" s="3"/>
      <c r="B1268" s="3" t="str">
        <f t="shared" si="1"/>
        <v>con_08m_m67_a3_003</v>
      </c>
      <c r="C1268" s="9" t="s">
        <v>1312</v>
      </c>
      <c r="D1268" s="12">
        <v>22.0</v>
      </c>
      <c r="E1268" s="12">
        <v>2133.227</v>
      </c>
      <c r="F1268" s="12">
        <v>0.638453</v>
      </c>
      <c r="G1268" s="14">
        <f>IFERROR(__xludf.DUMMYFUNCTION("FILTER(WholeNMJData!E:E,WholeNMJData!$B:$B=$B1268)"),242.0102)</f>
        <v>242.0102</v>
      </c>
      <c r="H1268" s="14">
        <f t="shared" si="2"/>
        <v>8.814616078</v>
      </c>
      <c r="I1268" s="14">
        <f>IFERROR(__xludf.DUMMYFUNCTION("FILTER(WholeNMJData!D:D,WholeNMJData!$B:$B=$B1268)"),150.4178)</f>
        <v>150.4178</v>
      </c>
    </row>
    <row r="1269">
      <c r="A1269" s="3"/>
      <c r="B1269" s="3" t="str">
        <f t="shared" si="1"/>
        <v>con_08m_m67_a3_003</v>
      </c>
      <c r="C1269" s="9" t="s">
        <v>1313</v>
      </c>
      <c r="D1269" s="12">
        <v>42.0</v>
      </c>
      <c r="E1269" s="12">
        <v>3353.104</v>
      </c>
      <c r="F1269" s="12">
        <v>0.889442</v>
      </c>
      <c r="G1269" s="14">
        <f>IFERROR(__xludf.DUMMYFUNCTION("FILTER(WholeNMJData!E:E,WholeNMJData!$B:$B=$B1269)"),242.0102)</f>
        <v>242.0102</v>
      </c>
      <c r="H1269" s="14">
        <f t="shared" si="2"/>
        <v>13.85521767</v>
      </c>
      <c r="I1269" s="14">
        <f>IFERROR(__xludf.DUMMYFUNCTION("FILTER(WholeNMJData!D:D,WholeNMJData!$B:$B=$B1269)"),150.4178)</f>
        <v>150.4178</v>
      </c>
    </row>
    <row r="1270">
      <c r="A1270" s="3"/>
      <c r="B1270" s="3" t="str">
        <f t="shared" si="1"/>
        <v>con_08m_m67_a3_003</v>
      </c>
      <c r="C1270" s="9" t="s">
        <v>1314</v>
      </c>
      <c r="D1270" s="12">
        <v>5.0</v>
      </c>
      <c r="E1270" s="12">
        <v>2168.172</v>
      </c>
      <c r="F1270" s="12">
        <v>0.46127</v>
      </c>
      <c r="G1270" s="14">
        <f>IFERROR(__xludf.DUMMYFUNCTION("FILTER(WholeNMJData!E:E,WholeNMJData!$B:$B=$B1270)"),242.0102)</f>
        <v>242.0102</v>
      </c>
      <c r="H1270" s="14">
        <f t="shared" si="2"/>
        <v>8.959010819</v>
      </c>
      <c r="I1270" s="14">
        <f>IFERROR(__xludf.DUMMYFUNCTION("FILTER(WholeNMJData!D:D,WholeNMJData!$B:$B=$B1270)"),150.4178)</f>
        <v>150.4178</v>
      </c>
    </row>
    <row r="1271">
      <c r="A1271" s="3"/>
      <c r="B1271" s="3" t="str">
        <f t="shared" si="1"/>
        <v>con_08m_m67_a3_003</v>
      </c>
      <c r="C1271" s="9" t="s">
        <v>1315</v>
      </c>
      <c r="D1271" s="12">
        <v>4.0</v>
      </c>
      <c r="E1271" s="12">
        <v>2148.598</v>
      </c>
      <c r="F1271" s="12">
        <v>0.18419</v>
      </c>
      <c r="G1271" s="14">
        <f>IFERROR(__xludf.DUMMYFUNCTION("FILTER(WholeNMJData!E:E,WholeNMJData!$B:$B=$B1271)"),242.0102)</f>
        <v>242.0102</v>
      </c>
      <c r="H1271" s="14">
        <f t="shared" si="2"/>
        <v>8.87812993</v>
      </c>
      <c r="I1271" s="14">
        <f>IFERROR(__xludf.DUMMYFUNCTION("FILTER(WholeNMJData!D:D,WholeNMJData!$B:$B=$B1271)"),150.4178)</f>
        <v>150.4178</v>
      </c>
    </row>
    <row r="1272">
      <c r="A1272" s="3"/>
      <c r="B1272" s="3" t="str">
        <f t="shared" si="1"/>
        <v>con_08m_m67_a3_003</v>
      </c>
      <c r="C1272" s="9" t="s">
        <v>1316</v>
      </c>
      <c r="D1272" s="12">
        <v>4.0</v>
      </c>
      <c r="E1272" s="12">
        <v>2028.197</v>
      </c>
      <c r="F1272" s="12">
        <v>0.616185</v>
      </c>
      <c r="G1272" s="14">
        <f>IFERROR(__xludf.DUMMYFUNCTION("FILTER(WholeNMJData!E:E,WholeNMJData!$B:$B=$B1272)"),242.0102)</f>
        <v>242.0102</v>
      </c>
      <c r="H1272" s="14">
        <f t="shared" si="2"/>
        <v>8.380626106</v>
      </c>
      <c r="I1272" s="14">
        <f>IFERROR(__xludf.DUMMYFUNCTION("FILTER(WholeNMJData!D:D,WholeNMJData!$B:$B=$B1272)"),150.4178)</f>
        <v>150.4178</v>
      </c>
    </row>
    <row r="1273">
      <c r="A1273" s="3"/>
      <c r="B1273" s="3" t="str">
        <f t="shared" si="1"/>
        <v>con_08m_m67_a3_003</v>
      </c>
      <c r="C1273" s="9" t="s">
        <v>1317</v>
      </c>
      <c r="D1273" s="12">
        <v>47.0</v>
      </c>
      <c r="E1273" s="12">
        <v>2994.863</v>
      </c>
      <c r="F1273" s="12">
        <v>0.971883</v>
      </c>
      <c r="G1273" s="14">
        <f>IFERROR(__xludf.DUMMYFUNCTION("FILTER(WholeNMJData!E:E,WholeNMJData!$B:$B=$B1273)"),242.0102)</f>
        <v>242.0102</v>
      </c>
      <c r="H1273" s="14">
        <f t="shared" si="2"/>
        <v>12.37494535</v>
      </c>
      <c r="I1273" s="14">
        <f>IFERROR(__xludf.DUMMYFUNCTION("FILTER(WholeNMJData!D:D,WholeNMJData!$B:$B=$B1273)"),150.4178)</f>
        <v>150.4178</v>
      </c>
    </row>
    <row r="1274">
      <c r="A1274" s="3"/>
      <c r="B1274" s="3" t="str">
        <f t="shared" si="1"/>
        <v>con_08m_m67_a3_003</v>
      </c>
      <c r="C1274" s="9" t="s">
        <v>1318</v>
      </c>
      <c r="D1274" s="12">
        <v>37.0</v>
      </c>
      <c r="E1274" s="12">
        <v>3971.596</v>
      </c>
      <c r="F1274" s="12">
        <v>1.01065</v>
      </c>
      <c r="G1274" s="14">
        <f>IFERROR(__xludf.DUMMYFUNCTION("FILTER(WholeNMJData!E:E,WholeNMJData!$B:$B=$B1274)"),242.0102)</f>
        <v>242.0102</v>
      </c>
      <c r="H1274" s="14">
        <f t="shared" si="2"/>
        <v>16.41086202</v>
      </c>
      <c r="I1274" s="14">
        <f>IFERROR(__xludf.DUMMYFUNCTION("FILTER(WholeNMJData!D:D,WholeNMJData!$B:$B=$B1274)"),150.4178)</f>
        <v>150.4178</v>
      </c>
    </row>
    <row r="1275">
      <c r="A1275" s="3"/>
      <c r="B1275" s="3" t="str">
        <f t="shared" si="1"/>
        <v>con_08m_m67_a3_003</v>
      </c>
      <c r="C1275" s="9" t="s">
        <v>1319</v>
      </c>
      <c r="D1275" s="12">
        <v>139.0</v>
      </c>
      <c r="E1275" s="12">
        <v>3905.236</v>
      </c>
      <c r="F1275" s="12">
        <v>1.720299</v>
      </c>
      <c r="G1275" s="14">
        <f>IFERROR(__xludf.DUMMYFUNCTION("FILTER(WholeNMJData!E:E,WholeNMJData!$B:$B=$B1275)"),242.0102)</f>
        <v>242.0102</v>
      </c>
      <c r="H1275" s="14">
        <f t="shared" si="2"/>
        <v>16.1366587</v>
      </c>
      <c r="I1275" s="14">
        <f>IFERROR(__xludf.DUMMYFUNCTION("FILTER(WholeNMJData!D:D,WholeNMJData!$B:$B=$B1275)"),150.4178)</f>
        <v>150.4178</v>
      </c>
    </row>
    <row r="1276">
      <c r="A1276" s="3"/>
      <c r="B1276" s="3" t="str">
        <f t="shared" si="1"/>
        <v>con_08m_m67_a3_003</v>
      </c>
      <c r="C1276" s="9" t="s">
        <v>1320</v>
      </c>
      <c r="D1276" s="12">
        <v>3.0</v>
      </c>
      <c r="E1276" s="12">
        <v>2130.945</v>
      </c>
      <c r="F1276" s="12">
        <v>0.378662</v>
      </c>
      <c r="G1276" s="14">
        <f>IFERROR(__xludf.DUMMYFUNCTION("FILTER(WholeNMJData!E:E,WholeNMJData!$B:$B=$B1276)"),242.0102)</f>
        <v>242.0102</v>
      </c>
      <c r="H1276" s="14">
        <f t="shared" si="2"/>
        <v>8.805186724</v>
      </c>
      <c r="I1276" s="14">
        <f>IFERROR(__xludf.DUMMYFUNCTION("FILTER(WholeNMJData!D:D,WholeNMJData!$B:$B=$B1276)"),150.4178)</f>
        <v>150.4178</v>
      </c>
    </row>
    <row r="1277">
      <c r="A1277" s="3"/>
      <c r="B1277" s="3" t="str">
        <f t="shared" si="1"/>
        <v>con_08m_m67_a3_003</v>
      </c>
      <c r="C1277" s="9" t="s">
        <v>1321</v>
      </c>
      <c r="D1277" s="12">
        <v>60.0</v>
      </c>
      <c r="E1277" s="12">
        <v>4516.066</v>
      </c>
      <c r="F1277" s="12">
        <v>1.335347</v>
      </c>
      <c r="G1277" s="14">
        <f>IFERROR(__xludf.DUMMYFUNCTION("FILTER(WholeNMJData!E:E,WholeNMJData!$B:$B=$B1277)"),242.0102)</f>
        <v>242.0102</v>
      </c>
      <c r="H1277" s="14">
        <f t="shared" si="2"/>
        <v>18.66064323</v>
      </c>
      <c r="I1277" s="14">
        <f>IFERROR(__xludf.DUMMYFUNCTION("FILTER(WholeNMJData!D:D,WholeNMJData!$B:$B=$B1277)"),150.4178)</f>
        <v>150.4178</v>
      </c>
    </row>
    <row r="1278">
      <c r="A1278" s="3"/>
      <c r="B1278" s="3" t="str">
        <f t="shared" si="1"/>
        <v>con_08m_m67_a3_003</v>
      </c>
      <c r="C1278" s="9" t="s">
        <v>1322</v>
      </c>
      <c r="D1278" s="12">
        <v>94.0</v>
      </c>
      <c r="E1278" s="12">
        <v>3715.301</v>
      </c>
      <c r="F1278" s="12">
        <v>1.286812</v>
      </c>
      <c r="G1278" s="14">
        <f>IFERROR(__xludf.DUMMYFUNCTION("FILTER(WholeNMJData!E:E,WholeNMJData!$B:$B=$B1278)"),242.0102)</f>
        <v>242.0102</v>
      </c>
      <c r="H1278" s="14">
        <f t="shared" si="2"/>
        <v>15.35183641</v>
      </c>
      <c r="I1278" s="14">
        <f>IFERROR(__xludf.DUMMYFUNCTION("FILTER(WholeNMJData!D:D,WholeNMJData!$B:$B=$B1278)"),150.4178)</f>
        <v>150.4178</v>
      </c>
    </row>
    <row r="1279">
      <c r="A1279" s="3"/>
      <c r="B1279" s="3" t="str">
        <f t="shared" si="1"/>
        <v>con_08m_m67_a3_003</v>
      </c>
      <c r="C1279" s="9" t="s">
        <v>1323</v>
      </c>
      <c r="D1279" s="12">
        <v>11.0</v>
      </c>
      <c r="E1279" s="12">
        <v>2212.527</v>
      </c>
      <c r="F1279" s="12">
        <v>0.573736</v>
      </c>
      <c r="G1279" s="14">
        <f>IFERROR(__xludf.DUMMYFUNCTION("FILTER(WholeNMJData!E:E,WholeNMJData!$B:$B=$B1279)"),242.0102)</f>
        <v>242.0102</v>
      </c>
      <c r="H1279" s="14">
        <f t="shared" si="2"/>
        <v>9.142288218</v>
      </c>
      <c r="I1279" s="14">
        <f>IFERROR(__xludf.DUMMYFUNCTION("FILTER(WholeNMJData!D:D,WholeNMJData!$B:$B=$B1279)"),150.4178)</f>
        <v>150.4178</v>
      </c>
    </row>
    <row r="1280">
      <c r="A1280" s="3"/>
      <c r="B1280" s="3" t="str">
        <f t="shared" si="1"/>
        <v>con_08m_m67_a3_003</v>
      </c>
      <c r="C1280" s="9" t="s">
        <v>1324</v>
      </c>
      <c r="D1280" s="12">
        <v>19.0</v>
      </c>
      <c r="E1280" s="12">
        <v>2653.903</v>
      </c>
      <c r="F1280" s="12">
        <v>0.536177</v>
      </c>
      <c r="G1280" s="14">
        <f>IFERROR(__xludf.DUMMYFUNCTION("FILTER(WholeNMJData!E:E,WholeNMJData!$B:$B=$B1280)"),242.0102)</f>
        <v>242.0102</v>
      </c>
      <c r="H1280" s="14">
        <f t="shared" si="2"/>
        <v>10.96607912</v>
      </c>
      <c r="I1280" s="14">
        <f>IFERROR(__xludf.DUMMYFUNCTION("FILTER(WholeNMJData!D:D,WholeNMJData!$B:$B=$B1280)"),150.4178)</f>
        <v>150.4178</v>
      </c>
    </row>
    <row r="1281">
      <c r="A1281" s="3"/>
      <c r="B1281" s="3" t="str">
        <f t="shared" si="1"/>
        <v>con_08m_m67_a3_003</v>
      </c>
      <c r="C1281" s="9" t="s">
        <v>1325</v>
      </c>
      <c r="D1281" s="12">
        <v>5.0</v>
      </c>
      <c r="E1281" s="12">
        <v>2082.525</v>
      </c>
      <c r="F1281" s="12">
        <v>0.491668</v>
      </c>
      <c r="G1281" s="14">
        <f>IFERROR(__xludf.DUMMYFUNCTION("FILTER(WholeNMJData!E:E,WholeNMJData!$B:$B=$B1281)"),242.0102)</f>
        <v>242.0102</v>
      </c>
      <c r="H1281" s="14">
        <f t="shared" si="2"/>
        <v>8.605112512</v>
      </c>
      <c r="I1281" s="14">
        <f>IFERROR(__xludf.DUMMYFUNCTION("FILTER(WholeNMJData!D:D,WholeNMJData!$B:$B=$B1281)"),150.4178)</f>
        <v>150.4178</v>
      </c>
    </row>
    <row r="1282">
      <c r="A1282" s="3"/>
      <c r="B1282" s="3" t="str">
        <f t="shared" si="1"/>
        <v>con_08m_m67_a3_003</v>
      </c>
      <c r="C1282" s="9" t="s">
        <v>1326</v>
      </c>
      <c r="D1282" s="12">
        <v>6.0</v>
      </c>
      <c r="E1282" s="12">
        <v>2110.124</v>
      </c>
      <c r="F1282" s="12">
        <v>0.505112</v>
      </c>
      <c r="G1282" s="14">
        <f>IFERROR(__xludf.DUMMYFUNCTION("FILTER(WholeNMJData!E:E,WholeNMJData!$B:$B=$B1282)"),242.0102)</f>
        <v>242.0102</v>
      </c>
      <c r="H1282" s="14">
        <f t="shared" si="2"/>
        <v>8.71915316</v>
      </c>
      <c r="I1282" s="14">
        <f>IFERROR(__xludf.DUMMYFUNCTION("FILTER(WholeNMJData!D:D,WholeNMJData!$B:$B=$B1282)"),150.4178)</f>
        <v>150.4178</v>
      </c>
    </row>
    <row r="1283">
      <c r="A1283" s="3"/>
      <c r="B1283" s="3" t="str">
        <f t="shared" si="1"/>
        <v>con_08m_m67_a3_003</v>
      </c>
      <c r="C1283" s="9" t="s">
        <v>1327</v>
      </c>
      <c r="D1283" s="12">
        <v>4.0</v>
      </c>
      <c r="E1283" s="12">
        <v>1829.249</v>
      </c>
      <c r="F1283" s="12">
        <v>0.329597</v>
      </c>
      <c r="G1283" s="14">
        <f>IFERROR(__xludf.DUMMYFUNCTION("FILTER(WholeNMJData!E:E,WholeNMJData!$B:$B=$B1283)"),242.0102)</f>
        <v>242.0102</v>
      </c>
      <c r="H1283" s="14">
        <f t="shared" si="2"/>
        <v>7.558561581</v>
      </c>
      <c r="I1283" s="14">
        <f>IFERROR(__xludf.DUMMYFUNCTION("FILTER(WholeNMJData!D:D,WholeNMJData!$B:$B=$B1283)"),150.4178)</f>
        <v>150.4178</v>
      </c>
    </row>
    <row r="1284">
      <c r="A1284" s="3"/>
      <c r="B1284" s="3" t="str">
        <f t="shared" si="1"/>
        <v>con_08m_m67_a3_003</v>
      </c>
      <c r="C1284" s="9" t="s">
        <v>1328</v>
      </c>
      <c r="D1284" s="12">
        <v>9.0</v>
      </c>
      <c r="E1284" s="12">
        <v>2006.351</v>
      </c>
      <c r="F1284" s="12">
        <v>0.368958</v>
      </c>
      <c r="G1284" s="14">
        <f>IFERROR(__xludf.DUMMYFUNCTION("FILTER(WholeNMJData!E:E,WholeNMJData!$B:$B=$B1284)"),242.0102)</f>
        <v>242.0102</v>
      </c>
      <c r="H1284" s="14">
        <f t="shared" si="2"/>
        <v>8.290357183</v>
      </c>
      <c r="I1284" s="14">
        <f>IFERROR(__xludf.DUMMYFUNCTION("FILTER(WholeNMJData!D:D,WholeNMJData!$B:$B=$B1284)"),150.4178)</f>
        <v>150.4178</v>
      </c>
    </row>
    <row r="1285">
      <c r="A1285" s="3"/>
      <c r="B1285" s="3" t="str">
        <f t="shared" si="1"/>
        <v>con_08m_m67_a3_003</v>
      </c>
      <c r="C1285" s="9" t="s">
        <v>1329</v>
      </c>
      <c r="D1285" s="12">
        <v>9.0</v>
      </c>
      <c r="E1285" s="12">
        <v>2582.71</v>
      </c>
      <c r="F1285" s="12">
        <v>0.577883</v>
      </c>
      <c r="G1285" s="14">
        <f>IFERROR(__xludf.DUMMYFUNCTION("FILTER(WholeNMJData!E:E,WholeNMJData!$B:$B=$B1285)"),242.0102)</f>
        <v>242.0102</v>
      </c>
      <c r="H1285" s="14">
        <f t="shared" si="2"/>
        <v>10.67190556</v>
      </c>
      <c r="I1285" s="14">
        <f>IFERROR(__xludf.DUMMYFUNCTION("FILTER(WholeNMJData!D:D,WholeNMJData!$B:$B=$B1285)"),150.4178)</f>
        <v>150.4178</v>
      </c>
    </row>
    <row r="1286">
      <c r="A1286" s="3"/>
      <c r="B1286" s="3" t="str">
        <f t="shared" si="1"/>
        <v>con_08m_m67_a3_003</v>
      </c>
      <c r="C1286" s="9" t="s">
        <v>1330</v>
      </c>
      <c r="D1286" s="12">
        <v>4.0</v>
      </c>
      <c r="E1286" s="12">
        <v>2134.305</v>
      </c>
      <c r="F1286" s="12">
        <v>0.435214</v>
      </c>
      <c r="G1286" s="14">
        <f>IFERROR(__xludf.DUMMYFUNCTION("FILTER(WholeNMJData!E:E,WholeNMJData!$B:$B=$B1286)"),242.0102)</f>
        <v>242.0102</v>
      </c>
      <c r="H1286" s="14">
        <f t="shared" si="2"/>
        <v>8.819070436</v>
      </c>
      <c r="I1286" s="14">
        <f>IFERROR(__xludf.DUMMYFUNCTION("FILTER(WholeNMJData!D:D,WholeNMJData!$B:$B=$B1286)"),150.4178)</f>
        <v>150.4178</v>
      </c>
    </row>
    <row r="1287">
      <c r="A1287" s="3"/>
      <c r="B1287" s="3" t="str">
        <f t="shared" si="1"/>
        <v>con_08m_m67_a3_003</v>
      </c>
      <c r="C1287" s="9" t="s">
        <v>1331</v>
      </c>
      <c r="D1287" s="12">
        <v>7.0</v>
      </c>
      <c r="E1287" s="12">
        <v>2223.792</v>
      </c>
      <c r="F1287" s="12">
        <v>0.535523</v>
      </c>
      <c r="G1287" s="14">
        <f>IFERROR(__xludf.DUMMYFUNCTION("FILTER(WholeNMJData!E:E,WholeNMJData!$B:$B=$B1287)"),242.0102)</f>
        <v>242.0102</v>
      </c>
      <c r="H1287" s="14">
        <f t="shared" si="2"/>
        <v>9.188835842</v>
      </c>
      <c r="I1287" s="14">
        <f>IFERROR(__xludf.DUMMYFUNCTION("FILTER(WholeNMJData!D:D,WholeNMJData!$B:$B=$B1287)"),150.4178)</f>
        <v>150.4178</v>
      </c>
    </row>
    <row r="1288">
      <c r="A1288" s="3"/>
      <c r="B1288" s="3" t="str">
        <f t="shared" si="1"/>
        <v>con_08m_m67_a3_003</v>
      </c>
      <c r="C1288" s="9" t="s">
        <v>1332</v>
      </c>
      <c r="D1288" s="12">
        <v>3.0</v>
      </c>
      <c r="E1288" s="12">
        <v>1856.092</v>
      </c>
      <c r="F1288" s="12">
        <v>0.81457</v>
      </c>
      <c r="G1288" s="14">
        <f>IFERROR(__xludf.DUMMYFUNCTION("FILTER(WholeNMJData!E:E,WholeNMJData!$B:$B=$B1288)"),242.0102)</f>
        <v>242.0102</v>
      </c>
      <c r="H1288" s="14">
        <f t="shared" si="2"/>
        <v>7.669478394</v>
      </c>
      <c r="I1288" s="14">
        <f>IFERROR(__xludf.DUMMYFUNCTION("FILTER(WholeNMJData!D:D,WholeNMJData!$B:$B=$B1288)"),150.4178)</f>
        <v>150.4178</v>
      </c>
    </row>
    <row r="1289">
      <c r="A1289" s="3"/>
      <c r="B1289" s="3" t="str">
        <f t="shared" si="1"/>
        <v>con_08m_m67_a3_003</v>
      </c>
      <c r="C1289" s="9" t="s">
        <v>1333</v>
      </c>
      <c r="D1289" s="12">
        <v>89.0</v>
      </c>
      <c r="E1289" s="12">
        <v>3526.357</v>
      </c>
      <c r="F1289" s="12">
        <v>1.245417</v>
      </c>
      <c r="G1289" s="14">
        <f>IFERROR(__xludf.DUMMYFUNCTION("FILTER(WholeNMJData!E:E,WholeNMJData!$B:$B=$B1289)"),242.0102)</f>
        <v>242.0102</v>
      </c>
      <c r="H1289" s="14">
        <f t="shared" si="2"/>
        <v>14.57110899</v>
      </c>
      <c r="I1289" s="14">
        <f>IFERROR(__xludf.DUMMYFUNCTION("FILTER(WholeNMJData!D:D,WholeNMJData!$B:$B=$B1289)"),150.4178)</f>
        <v>150.4178</v>
      </c>
    </row>
    <row r="1290">
      <c r="A1290" s="3"/>
      <c r="B1290" s="3" t="str">
        <f t="shared" si="1"/>
        <v>con_08m_m67_a3_003</v>
      </c>
      <c r="C1290" s="9" t="s">
        <v>1334</v>
      </c>
      <c r="D1290" s="12">
        <v>4.0</v>
      </c>
      <c r="E1290" s="12">
        <v>2503.301</v>
      </c>
      <c r="F1290" s="12">
        <v>0.514486</v>
      </c>
      <c r="G1290" s="14">
        <f>IFERROR(__xludf.DUMMYFUNCTION("FILTER(WholeNMJData!E:E,WholeNMJData!$B:$B=$B1290)"),242.0102)</f>
        <v>242.0102</v>
      </c>
      <c r="H1290" s="14">
        <f t="shared" si="2"/>
        <v>10.34378303</v>
      </c>
      <c r="I1290" s="14">
        <f>IFERROR(__xludf.DUMMYFUNCTION("FILTER(WholeNMJData!D:D,WholeNMJData!$B:$B=$B1290)"),150.4178)</f>
        <v>150.4178</v>
      </c>
    </row>
    <row r="1291">
      <c r="A1291" s="3"/>
      <c r="B1291" s="3" t="str">
        <f t="shared" si="1"/>
        <v>con_08m_m67_a3_003</v>
      </c>
      <c r="C1291" s="9" t="s">
        <v>1335</v>
      </c>
      <c r="D1291" s="12">
        <v>20.0</v>
      </c>
      <c r="E1291" s="12">
        <v>2474.021</v>
      </c>
      <c r="F1291" s="12">
        <v>0.602779</v>
      </c>
      <c r="G1291" s="14">
        <f>IFERROR(__xludf.DUMMYFUNCTION("FILTER(WholeNMJData!E:E,WholeNMJData!$B:$B=$B1291)"),242.0102)</f>
        <v>242.0102</v>
      </c>
      <c r="H1291" s="14">
        <f t="shared" si="2"/>
        <v>10.22279639</v>
      </c>
      <c r="I1291" s="14">
        <f>IFERROR(__xludf.DUMMYFUNCTION("FILTER(WholeNMJData!D:D,WholeNMJData!$B:$B=$B1291)"),150.4178)</f>
        <v>150.4178</v>
      </c>
    </row>
    <row r="1292">
      <c r="A1292" s="3"/>
      <c r="B1292" s="3" t="str">
        <f t="shared" si="1"/>
        <v>con_08m_m67_a3_003</v>
      </c>
      <c r="C1292" s="9" t="s">
        <v>1336</v>
      </c>
      <c r="D1292" s="12">
        <v>30.0</v>
      </c>
      <c r="E1292" s="12">
        <v>2440.02</v>
      </c>
      <c r="F1292" s="12">
        <v>0.747676</v>
      </c>
      <c r="G1292" s="14">
        <f>IFERROR(__xludf.DUMMYFUNCTION("FILTER(WholeNMJData!E:E,WholeNMJData!$B:$B=$B1292)"),242.0102)</f>
        <v>242.0102</v>
      </c>
      <c r="H1292" s="14">
        <f t="shared" si="2"/>
        <v>10.08230232</v>
      </c>
      <c r="I1292" s="14">
        <f>IFERROR(__xludf.DUMMYFUNCTION("FILTER(WholeNMJData!D:D,WholeNMJData!$B:$B=$B1292)"),150.4178)</f>
        <v>150.4178</v>
      </c>
    </row>
    <row r="1293">
      <c r="A1293" s="3"/>
      <c r="B1293" s="3" t="str">
        <f t="shared" si="1"/>
        <v>con_08m_m67_a3_003</v>
      </c>
      <c r="C1293" s="9" t="s">
        <v>1337</v>
      </c>
      <c r="D1293" s="12">
        <v>3.0</v>
      </c>
      <c r="E1293" s="12">
        <v>2043.914</v>
      </c>
      <c r="F1293" s="12">
        <v>0.357821</v>
      </c>
      <c r="G1293" s="14">
        <f>IFERROR(__xludf.DUMMYFUNCTION("FILTER(WholeNMJData!E:E,WholeNMJData!$B:$B=$B1293)"),242.0102)</f>
        <v>242.0102</v>
      </c>
      <c r="H1293" s="14">
        <f t="shared" si="2"/>
        <v>8.44556965</v>
      </c>
      <c r="I1293" s="14">
        <f>IFERROR(__xludf.DUMMYFUNCTION("FILTER(WholeNMJData!D:D,WholeNMJData!$B:$B=$B1293)"),150.4178)</f>
        <v>150.4178</v>
      </c>
    </row>
    <row r="1294">
      <c r="A1294" s="3"/>
      <c r="B1294" s="3" t="str">
        <f t="shared" si="1"/>
        <v>con_08m_m67_a3_003</v>
      </c>
      <c r="C1294" s="9" t="s">
        <v>1338</v>
      </c>
      <c r="D1294" s="12">
        <v>16.0</v>
      </c>
      <c r="E1294" s="12">
        <v>2180.77</v>
      </c>
      <c r="F1294" s="12">
        <v>0.672354</v>
      </c>
      <c r="G1294" s="14">
        <f>IFERROR(__xludf.DUMMYFUNCTION("FILTER(WholeNMJData!E:E,WholeNMJData!$B:$B=$B1294)"),242.0102)</f>
        <v>242.0102</v>
      </c>
      <c r="H1294" s="14">
        <f t="shared" si="2"/>
        <v>9.011066476</v>
      </c>
      <c r="I1294" s="14">
        <f>IFERROR(__xludf.DUMMYFUNCTION("FILTER(WholeNMJData!D:D,WholeNMJData!$B:$B=$B1294)"),150.4178)</f>
        <v>150.4178</v>
      </c>
    </row>
    <row r="1295">
      <c r="A1295" s="3"/>
      <c r="B1295" s="3" t="str">
        <f t="shared" si="1"/>
        <v>con_08m_m67_a3_003</v>
      </c>
      <c r="C1295" s="9" t="s">
        <v>1339</v>
      </c>
      <c r="D1295" s="12">
        <v>5.0</v>
      </c>
      <c r="E1295" s="12">
        <v>1892.885</v>
      </c>
      <c r="F1295" s="12">
        <v>0.293042</v>
      </c>
      <c r="G1295" s="14">
        <f>IFERROR(__xludf.DUMMYFUNCTION("FILTER(WholeNMJData!E:E,WholeNMJData!$B:$B=$B1295)"),242.0102)</f>
        <v>242.0102</v>
      </c>
      <c r="H1295" s="14">
        <f t="shared" si="2"/>
        <v>7.821509176</v>
      </c>
      <c r="I1295" s="14">
        <f>IFERROR(__xludf.DUMMYFUNCTION("FILTER(WholeNMJData!D:D,WholeNMJData!$B:$B=$B1295)"),150.4178)</f>
        <v>150.4178</v>
      </c>
    </row>
    <row r="1296">
      <c r="A1296" s="3"/>
      <c r="B1296" s="3" t="str">
        <f t="shared" si="1"/>
        <v>con_08m_m67_a3_003</v>
      </c>
      <c r="C1296" s="9" t="s">
        <v>1340</v>
      </c>
      <c r="D1296" s="12">
        <v>3.0</v>
      </c>
      <c r="E1296" s="12">
        <v>1906.091</v>
      </c>
      <c r="F1296" s="12">
        <v>0.113296</v>
      </c>
      <c r="G1296" s="14">
        <f>IFERROR(__xludf.DUMMYFUNCTION("FILTER(WholeNMJData!E:E,WholeNMJData!$B:$B=$B1296)"),242.0102)</f>
        <v>242.0102</v>
      </c>
      <c r="H1296" s="14">
        <f t="shared" si="2"/>
        <v>7.876077124</v>
      </c>
      <c r="I1296" s="14">
        <f>IFERROR(__xludf.DUMMYFUNCTION("FILTER(WholeNMJData!D:D,WholeNMJData!$B:$B=$B1296)"),150.4178)</f>
        <v>150.4178</v>
      </c>
    </row>
    <row r="1297">
      <c r="A1297" s="3"/>
      <c r="B1297" s="3" t="str">
        <f t="shared" si="1"/>
        <v>con_08m_m67_a3_003</v>
      </c>
      <c r="C1297" s="9" t="s">
        <v>1341</v>
      </c>
      <c r="D1297" s="12">
        <v>6.0</v>
      </c>
      <c r="E1297" s="12">
        <v>2120.345</v>
      </c>
      <c r="F1297" s="12">
        <v>0.498565</v>
      </c>
      <c r="G1297" s="14">
        <f>IFERROR(__xludf.DUMMYFUNCTION("FILTER(WholeNMJData!E:E,WholeNMJData!$B:$B=$B1297)"),242.0102)</f>
        <v>242.0102</v>
      </c>
      <c r="H1297" s="14">
        <f t="shared" si="2"/>
        <v>8.761386917</v>
      </c>
      <c r="I1297" s="14">
        <f>IFERROR(__xludf.DUMMYFUNCTION("FILTER(WholeNMJData!D:D,WholeNMJData!$B:$B=$B1297)"),150.4178)</f>
        <v>150.4178</v>
      </c>
    </row>
    <row r="1298">
      <c r="A1298" s="3"/>
      <c r="B1298" s="3" t="str">
        <f t="shared" si="1"/>
        <v>con_08m_m67_a3_003</v>
      </c>
      <c r="C1298" s="9" t="s">
        <v>1342</v>
      </c>
      <c r="D1298" s="12">
        <v>107.0</v>
      </c>
      <c r="E1298" s="12">
        <v>4166.006</v>
      </c>
      <c r="F1298" s="12">
        <v>1.26698</v>
      </c>
      <c r="G1298" s="14">
        <f>IFERROR(__xludf.DUMMYFUNCTION("FILTER(WholeNMJData!E:E,WholeNMJData!$B:$B=$B1298)"),242.0102)</f>
        <v>242.0102</v>
      </c>
      <c r="H1298" s="14">
        <f t="shared" si="2"/>
        <v>17.21417527</v>
      </c>
      <c r="I1298" s="14">
        <f>IFERROR(__xludf.DUMMYFUNCTION("FILTER(WholeNMJData!D:D,WholeNMJData!$B:$B=$B1298)"),150.4178)</f>
        <v>150.4178</v>
      </c>
    </row>
    <row r="1299">
      <c r="A1299" s="3"/>
      <c r="B1299" s="3" t="str">
        <f t="shared" si="1"/>
        <v>con_08m_m67_a3_003</v>
      </c>
      <c r="C1299" s="9" t="s">
        <v>1343</v>
      </c>
      <c r="D1299" s="12">
        <v>7.0</v>
      </c>
      <c r="E1299" s="12">
        <v>3669.977</v>
      </c>
      <c r="F1299" s="12">
        <v>0.308885</v>
      </c>
      <c r="G1299" s="14">
        <f>IFERROR(__xludf.DUMMYFUNCTION("FILTER(WholeNMJData!E:E,WholeNMJData!$B:$B=$B1299)"),242.0102)</f>
        <v>242.0102</v>
      </c>
      <c r="H1299" s="14">
        <f t="shared" si="2"/>
        <v>15.16455505</v>
      </c>
      <c r="I1299" s="14">
        <f>IFERROR(__xludf.DUMMYFUNCTION("FILTER(WholeNMJData!D:D,WholeNMJData!$B:$B=$B1299)"),150.4178)</f>
        <v>150.4178</v>
      </c>
    </row>
    <row r="1300">
      <c r="A1300" s="3"/>
      <c r="B1300" s="3" t="str">
        <f t="shared" si="1"/>
        <v>con_08m_m67_a3_003</v>
      </c>
      <c r="C1300" s="9" t="s">
        <v>1344</v>
      </c>
      <c r="D1300" s="12">
        <v>5.0</v>
      </c>
      <c r="E1300" s="12">
        <v>2102.682</v>
      </c>
      <c r="F1300" s="12">
        <v>0.411935</v>
      </c>
      <c r="G1300" s="14">
        <f>IFERROR(__xludf.DUMMYFUNCTION("FILTER(WholeNMJData!E:E,WholeNMJData!$B:$B=$B1300)"),242.0102)</f>
        <v>242.0102</v>
      </c>
      <c r="H1300" s="14">
        <f t="shared" si="2"/>
        <v>8.68840239</v>
      </c>
      <c r="I1300" s="14">
        <f>IFERROR(__xludf.DUMMYFUNCTION("FILTER(WholeNMJData!D:D,WholeNMJData!$B:$B=$B1300)"),150.4178)</f>
        <v>150.4178</v>
      </c>
    </row>
    <row r="1301">
      <c r="A1301" s="3"/>
      <c r="B1301" s="3" t="str">
        <f t="shared" si="1"/>
        <v>con_08m_m67_a3_003</v>
      </c>
      <c r="C1301" s="9" t="s">
        <v>1345</v>
      </c>
      <c r="D1301" s="12">
        <v>32.0</v>
      </c>
      <c r="E1301" s="12">
        <v>2674.471</v>
      </c>
      <c r="F1301" s="12">
        <v>0.995996</v>
      </c>
      <c r="G1301" s="14">
        <f>IFERROR(__xludf.DUMMYFUNCTION("FILTER(WholeNMJData!E:E,WholeNMJData!$B:$B=$B1301)"),242.0102)</f>
        <v>242.0102</v>
      </c>
      <c r="H1301" s="14">
        <f t="shared" si="2"/>
        <v>11.05106727</v>
      </c>
      <c r="I1301" s="14">
        <f>IFERROR(__xludf.DUMMYFUNCTION("FILTER(WholeNMJData!D:D,WholeNMJData!$B:$B=$B1301)"),150.4178)</f>
        <v>150.4178</v>
      </c>
    </row>
    <row r="1302">
      <c r="A1302" s="3"/>
      <c r="B1302" s="3" t="str">
        <f t="shared" si="1"/>
        <v>con_08m_m67_a3_003</v>
      </c>
      <c r="C1302" s="9" t="s">
        <v>1346</v>
      </c>
      <c r="D1302" s="12">
        <v>4.0</v>
      </c>
      <c r="E1302" s="12">
        <v>1988.511</v>
      </c>
      <c r="F1302" s="12">
        <v>0.430432</v>
      </c>
      <c r="G1302" s="14">
        <f>IFERROR(__xludf.DUMMYFUNCTION("FILTER(WholeNMJData!E:E,WholeNMJData!$B:$B=$B1302)"),242.0102)</f>
        <v>242.0102</v>
      </c>
      <c r="H1302" s="14">
        <f t="shared" si="2"/>
        <v>8.216641282</v>
      </c>
      <c r="I1302" s="14">
        <f>IFERROR(__xludf.DUMMYFUNCTION("FILTER(WholeNMJData!D:D,WholeNMJData!$B:$B=$B1302)"),150.4178)</f>
        <v>150.4178</v>
      </c>
    </row>
    <row r="1303">
      <c r="A1303" s="3"/>
      <c r="B1303" s="3" t="str">
        <f t="shared" si="1"/>
        <v>con_08m_m67_a3_003</v>
      </c>
      <c r="C1303" s="9" t="s">
        <v>1347</v>
      </c>
      <c r="D1303" s="12">
        <v>22.0</v>
      </c>
      <c r="E1303" s="12">
        <v>2293.276</v>
      </c>
      <c r="F1303" s="12">
        <v>0.67627</v>
      </c>
      <c r="G1303" s="14">
        <f>IFERROR(__xludf.DUMMYFUNCTION("FILTER(WholeNMJData!E:E,WholeNMJData!$B:$B=$B1303)"),242.0102)</f>
        <v>242.0102</v>
      </c>
      <c r="H1303" s="14">
        <f t="shared" si="2"/>
        <v>9.475947708</v>
      </c>
      <c r="I1303" s="14">
        <f>IFERROR(__xludf.DUMMYFUNCTION("FILTER(WholeNMJData!D:D,WholeNMJData!$B:$B=$B1303)"),150.4178)</f>
        <v>150.4178</v>
      </c>
    </row>
    <row r="1304">
      <c r="A1304" s="3"/>
      <c r="B1304" s="3" t="str">
        <f t="shared" si="1"/>
        <v>con_08m_m67_a3_003</v>
      </c>
      <c r="C1304" s="9" t="s">
        <v>1348</v>
      </c>
      <c r="D1304" s="12">
        <v>6.0</v>
      </c>
      <c r="E1304" s="12">
        <v>2082.367</v>
      </c>
      <c r="F1304" s="12">
        <v>0.45465</v>
      </c>
      <c r="G1304" s="14">
        <f>IFERROR(__xludf.DUMMYFUNCTION("FILTER(WholeNMJData!E:E,WholeNMJData!$B:$B=$B1304)"),242.0102)</f>
        <v>242.0102</v>
      </c>
      <c r="H1304" s="14">
        <f t="shared" si="2"/>
        <v>8.604459647</v>
      </c>
      <c r="I1304" s="14">
        <f>IFERROR(__xludf.DUMMYFUNCTION("FILTER(WholeNMJData!D:D,WholeNMJData!$B:$B=$B1304)"),150.4178)</f>
        <v>150.4178</v>
      </c>
    </row>
    <row r="1305">
      <c r="A1305" s="3"/>
      <c r="B1305" s="3" t="str">
        <f t="shared" si="1"/>
        <v>con_08m_m67_a3_003</v>
      </c>
      <c r="C1305" s="9" t="s">
        <v>1349</v>
      </c>
      <c r="D1305" s="12">
        <v>4.0</v>
      </c>
      <c r="E1305" s="12">
        <v>1692.122</v>
      </c>
      <c r="F1305" s="12">
        <v>0.506248</v>
      </c>
      <c r="G1305" s="14">
        <f>IFERROR(__xludf.DUMMYFUNCTION("FILTER(WholeNMJData!E:E,WholeNMJData!$B:$B=$B1305)"),242.0102)</f>
        <v>242.0102</v>
      </c>
      <c r="H1305" s="14">
        <f t="shared" si="2"/>
        <v>6.991944968</v>
      </c>
      <c r="I1305" s="14">
        <f>IFERROR(__xludf.DUMMYFUNCTION("FILTER(WholeNMJData!D:D,WholeNMJData!$B:$B=$B1305)"),150.4178)</f>
        <v>150.4178</v>
      </c>
    </row>
    <row r="1306">
      <c r="A1306" s="3"/>
      <c r="B1306" s="3" t="str">
        <f t="shared" si="1"/>
        <v>con_08m_m67_a3_003</v>
      </c>
      <c r="C1306" s="9" t="s">
        <v>1350</v>
      </c>
      <c r="D1306" s="12">
        <v>28.0</v>
      </c>
      <c r="E1306" s="12">
        <v>3708.718</v>
      </c>
      <c r="F1306" s="12">
        <v>0.732803</v>
      </c>
      <c r="G1306" s="14">
        <f>IFERROR(__xludf.DUMMYFUNCTION("FILTER(WholeNMJData!E:E,WholeNMJData!$B:$B=$B1306)"),242.0102)</f>
        <v>242.0102</v>
      </c>
      <c r="H1306" s="14">
        <f t="shared" si="2"/>
        <v>15.32463508</v>
      </c>
      <c r="I1306" s="14">
        <f>IFERROR(__xludf.DUMMYFUNCTION("FILTER(WholeNMJData!D:D,WholeNMJData!$B:$B=$B1306)"),150.4178)</f>
        <v>150.4178</v>
      </c>
    </row>
    <row r="1307">
      <c r="A1307" s="3"/>
      <c r="B1307" s="3" t="str">
        <f t="shared" si="1"/>
        <v>con_08m_m67_a3_003</v>
      </c>
      <c r="C1307" s="9" t="s">
        <v>1351</v>
      </c>
      <c r="D1307" s="12">
        <v>4.0</v>
      </c>
      <c r="E1307" s="12">
        <v>1899.764</v>
      </c>
      <c r="F1307" s="12">
        <v>0.250535</v>
      </c>
      <c r="G1307" s="14">
        <f>IFERROR(__xludf.DUMMYFUNCTION("FILTER(WholeNMJData!E:E,WholeNMJData!$B:$B=$B1307)"),242.0102)</f>
        <v>242.0102</v>
      </c>
      <c r="H1307" s="14">
        <f t="shared" si="2"/>
        <v>7.849933598</v>
      </c>
      <c r="I1307" s="14">
        <f>IFERROR(__xludf.DUMMYFUNCTION("FILTER(WholeNMJData!D:D,WholeNMJData!$B:$B=$B1307)"),150.4178)</f>
        <v>150.4178</v>
      </c>
    </row>
    <row r="1308">
      <c r="A1308" s="3"/>
      <c r="B1308" s="3" t="str">
        <f t="shared" si="1"/>
        <v>con_08m_m67_a3_003</v>
      </c>
      <c r="C1308" s="9" t="s">
        <v>1352</v>
      </c>
      <c r="D1308" s="12">
        <v>3.0</v>
      </c>
      <c r="E1308" s="12">
        <v>1842.974</v>
      </c>
      <c r="F1308" s="12">
        <v>0.307297</v>
      </c>
      <c r="G1308" s="14">
        <f>IFERROR(__xludf.DUMMYFUNCTION("FILTER(WholeNMJData!E:E,WholeNMJData!$B:$B=$B1308)"),242.0102)</f>
        <v>242.0102</v>
      </c>
      <c r="H1308" s="14">
        <f t="shared" si="2"/>
        <v>7.615274067</v>
      </c>
      <c r="I1308" s="14">
        <f>IFERROR(__xludf.DUMMYFUNCTION("FILTER(WholeNMJData!D:D,WholeNMJData!$B:$B=$B1308)"),150.4178)</f>
        <v>150.4178</v>
      </c>
    </row>
    <row r="1309">
      <c r="A1309" s="3"/>
      <c r="B1309" s="3" t="str">
        <f t="shared" si="1"/>
        <v>con_08m_m67_a3_003</v>
      </c>
      <c r="C1309" s="9" t="s">
        <v>1353</v>
      </c>
      <c r="D1309" s="12">
        <v>5.0</v>
      </c>
      <c r="E1309" s="12">
        <v>1991.92</v>
      </c>
      <c r="F1309" s="12">
        <v>0.630948</v>
      </c>
      <c r="G1309" s="14">
        <f>IFERROR(__xludf.DUMMYFUNCTION("FILTER(WholeNMJData!E:E,WholeNMJData!$B:$B=$B1309)"),242.0102)</f>
        <v>242.0102</v>
      </c>
      <c r="H1309" s="14">
        <f t="shared" si="2"/>
        <v>8.230727465</v>
      </c>
      <c r="I1309" s="14">
        <f>IFERROR(__xludf.DUMMYFUNCTION("FILTER(WholeNMJData!D:D,WholeNMJData!$B:$B=$B1309)"),150.4178)</f>
        <v>150.4178</v>
      </c>
    </row>
    <row r="1310">
      <c r="A1310" s="3"/>
      <c r="B1310" s="3" t="str">
        <f t="shared" si="1"/>
        <v>con_08m_m67_a3_003</v>
      </c>
      <c r="C1310" s="9" t="s">
        <v>1354</v>
      </c>
      <c r="D1310" s="12">
        <v>3.0</v>
      </c>
      <c r="E1310" s="12">
        <v>1838.012</v>
      </c>
      <c r="F1310" s="12">
        <v>0.266226</v>
      </c>
      <c r="G1310" s="14">
        <f>IFERROR(__xludf.DUMMYFUNCTION("FILTER(WholeNMJData!E:E,WholeNMJData!$B:$B=$B1310)"),242.0102)</f>
        <v>242.0102</v>
      </c>
      <c r="H1310" s="14">
        <f t="shared" si="2"/>
        <v>7.594770799</v>
      </c>
      <c r="I1310" s="14">
        <f>IFERROR(__xludf.DUMMYFUNCTION("FILTER(WholeNMJData!D:D,WholeNMJData!$B:$B=$B1310)"),150.4178)</f>
        <v>150.4178</v>
      </c>
    </row>
    <row r="1311">
      <c r="A1311" s="3"/>
      <c r="B1311" s="3" t="str">
        <f t="shared" si="1"/>
        <v>con_08m_m67_a3_003</v>
      </c>
      <c r="C1311" s="9" t="s">
        <v>1355</v>
      </c>
      <c r="D1311" s="12">
        <v>4.0</v>
      </c>
      <c r="E1311" s="12">
        <v>2310.392</v>
      </c>
      <c r="F1311" s="12">
        <v>0.468493</v>
      </c>
      <c r="G1311" s="14">
        <f>IFERROR(__xludf.DUMMYFUNCTION("FILTER(WholeNMJData!E:E,WholeNMJData!$B:$B=$B1311)"),242.0102)</f>
        <v>242.0102</v>
      </c>
      <c r="H1311" s="14">
        <f t="shared" si="2"/>
        <v>9.546672</v>
      </c>
      <c r="I1311" s="14">
        <f>IFERROR(__xludf.DUMMYFUNCTION("FILTER(WholeNMJData!D:D,WholeNMJData!$B:$B=$B1311)"),150.4178)</f>
        <v>150.4178</v>
      </c>
    </row>
    <row r="1312">
      <c r="A1312" s="3"/>
      <c r="B1312" s="3" t="str">
        <f t="shared" si="1"/>
        <v>con_08m_m67_a3_003</v>
      </c>
      <c r="C1312" s="9" t="s">
        <v>1356</v>
      </c>
      <c r="D1312" s="12">
        <v>4.0</v>
      </c>
      <c r="E1312" s="12">
        <v>1910.671</v>
      </c>
      <c r="F1312" s="12">
        <v>0.575454</v>
      </c>
      <c r="G1312" s="14">
        <f>IFERROR(__xludf.DUMMYFUNCTION("FILTER(WholeNMJData!E:E,WholeNMJData!$B:$B=$B1312)"),242.0102)</f>
        <v>242.0102</v>
      </c>
      <c r="H1312" s="14">
        <f t="shared" si="2"/>
        <v>7.895001946</v>
      </c>
      <c r="I1312" s="14">
        <f>IFERROR(__xludf.DUMMYFUNCTION("FILTER(WholeNMJData!D:D,WholeNMJData!$B:$B=$B1312)"),150.4178)</f>
        <v>150.4178</v>
      </c>
    </row>
    <row r="1313">
      <c r="A1313" s="3"/>
      <c r="B1313" s="3"/>
      <c r="C1313" s="9"/>
      <c r="D1313" s="12"/>
      <c r="E1313" s="12"/>
      <c r="F1313" s="12"/>
      <c r="G1313" s="14"/>
      <c r="H1313" s="14"/>
      <c r="I1313" s="14"/>
    </row>
    <row r="1314">
      <c r="A1314" s="3"/>
      <c r="B1314" s="3"/>
      <c r="C1314" s="9"/>
      <c r="D1314" s="12"/>
      <c r="E1314" s="12"/>
      <c r="F1314" s="12"/>
      <c r="G1314" s="14"/>
      <c r="H1314" s="14"/>
      <c r="I1314" s="14"/>
    </row>
    <row r="1315">
      <c r="A1315" s="3"/>
      <c r="B1315" s="3"/>
      <c r="C1315" s="9"/>
      <c r="D1315" s="12"/>
      <c r="E1315" s="12"/>
      <c r="F1315" s="12"/>
      <c r="G1315" s="14"/>
      <c r="H1315" s="14"/>
      <c r="I1315" s="14"/>
    </row>
    <row r="1316">
      <c r="A1316" s="3"/>
      <c r="B1316" s="3" t="str">
        <f t="shared" ref="B1316:B3456" si="3">LEFT(C1316,18)</f>
        <v>shi_01m_m67_a3_001</v>
      </c>
      <c r="C1316" s="9" t="s">
        <v>1357</v>
      </c>
      <c r="D1316" s="12">
        <v>9.0</v>
      </c>
      <c r="E1316" s="12">
        <v>4095.545</v>
      </c>
      <c r="F1316" s="12">
        <v>0.568225</v>
      </c>
      <c r="G1316" s="14">
        <f>IFERROR(__xludf.DUMMYFUNCTION("FILTER(WholeNMJData!E:E,WholeNMJData!$B:$B=$B1316)"),412.99)</f>
        <v>412.99</v>
      </c>
      <c r="H1316" s="14">
        <f t="shared" ref="H1316:H3456" si="4">E1316/G1316</f>
        <v>9.916813966</v>
      </c>
      <c r="I1316" s="14">
        <f>IFERROR(__xludf.DUMMYFUNCTION("FILTER(WholeNMJData!D:D,WholeNMJData!$B:$B=$B1316)"),86.95111)</f>
        <v>86.95111</v>
      </c>
    </row>
    <row r="1317">
      <c r="A1317" s="3"/>
      <c r="B1317" s="3" t="str">
        <f t="shared" si="3"/>
        <v>shi_01m_m67_a3_001</v>
      </c>
      <c r="C1317" s="9" t="s">
        <v>1358</v>
      </c>
      <c r="D1317" s="12">
        <v>62.0</v>
      </c>
      <c r="E1317" s="12">
        <v>7707.6</v>
      </c>
      <c r="F1317" s="12">
        <v>0.895952</v>
      </c>
      <c r="G1317" s="14">
        <f>IFERROR(__xludf.DUMMYFUNCTION("FILTER(WholeNMJData!E:E,WholeNMJData!$B:$B=$B1317)"),412.99)</f>
        <v>412.99</v>
      </c>
      <c r="H1317" s="14">
        <f t="shared" si="4"/>
        <v>18.66292162</v>
      </c>
      <c r="I1317" s="14">
        <f>IFERROR(__xludf.DUMMYFUNCTION("FILTER(WholeNMJData!D:D,WholeNMJData!$B:$B=$B1317)"),86.95111)</f>
        <v>86.95111</v>
      </c>
    </row>
    <row r="1318">
      <c r="A1318" s="3"/>
      <c r="B1318" s="3" t="str">
        <f t="shared" si="3"/>
        <v>shi_01m_m67_a3_001</v>
      </c>
      <c r="C1318" s="9" t="s">
        <v>1359</v>
      </c>
      <c r="D1318" s="12">
        <v>40.0</v>
      </c>
      <c r="E1318" s="12">
        <v>4336.824</v>
      </c>
      <c r="F1318" s="12">
        <v>1.286829</v>
      </c>
      <c r="G1318" s="14">
        <f>IFERROR(__xludf.DUMMYFUNCTION("FILTER(WholeNMJData!E:E,WholeNMJData!$B:$B=$B1318)"),412.99)</f>
        <v>412.99</v>
      </c>
      <c r="H1318" s="14">
        <f t="shared" si="4"/>
        <v>10.50103877</v>
      </c>
      <c r="I1318" s="14">
        <f>IFERROR(__xludf.DUMMYFUNCTION("FILTER(WholeNMJData!D:D,WholeNMJData!$B:$B=$B1318)"),86.95111)</f>
        <v>86.95111</v>
      </c>
    </row>
    <row r="1319">
      <c r="A1319" s="3"/>
      <c r="B1319" s="3" t="str">
        <f t="shared" si="3"/>
        <v>shi_01m_m67_a3_001</v>
      </c>
      <c r="C1319" s="9" t="s">
        <v>1360</v>
      </c>
      <c r="D1319" s="12">
        <v>3.0</v>
      </c>
      <c r="E1319" s="12">
        <v>3643.19</v>
      </c>
      <c r="F1319" s="12">
        <v>0.294967</v>
      </c>
      <c r="G1319" s="14">
        <f>IFERROR(__xludf.DUMMYFUNCTION("FILTER(WholeNMJData!E:E,WholeNMJData!$B:$B=$B1319)"),412.99)</f>
        <v>412.99</v>
      </c>
      <c r="H1319" s="14">
        <f t="shared" si="4"/>
        <v>8.821496889</v>
      </c>
      <c r="I1319" s="14">
        <f>IFERROR(__xludf.DUMMYFUNCTION("FILTER(WholeNMJData!D:D,WholeNMJData!$B:$B=$B1319)"),86.95111)</f>
        <v>86.95111</v>
      </c>
    </row>
    <row r="1320">
      <c r="A1320" s="3"/>
      <c r="B1320" s="3" t="str">
        <f t="shared" si="3"/>
        <v>shi_01m_m67_a3_001</v>
      </c>
      <c r="C1320" s="9" t="s">
        <v>1361</v>
      </c>
      <c r="D1320" s="12">
        <v>9.0</v>
      </c>
      <c r="E1320" s="12">
        <v>3375.944</v>
      </c>
      <c r="F1320" s="12">
        <v>0.354877</v>
      </c>
      <c r="G1320" s="14">
        <f>IFERROR(__xludf.DUMMYFUNCTION("FILTER(WholeNMJData!E:E,WholeNMJData!$B:$B=$B1320)"),412.99)</f>
        <v>412.99</v>
      </c>
      <c r="H1320" s="14">
        <f t="shared" si="4"/>
        <v>8.174396474</v>
      </c>
      <c r="I1320" s="14">
        <f>IFERROR(__xludf.DUMMYFUNCTION("FILTER(WholeNMJData!D:D,WholeNMJData!$B:$B=$B1320)"),86.95111)</f>
        <v>86.95111</v>
      </c>
    </row>
    <row r="1321">
      <c r="A1321" s="3"/>
      <c r="B1321" s="3" t="str">
        <f t="shared" si="3"/>
        <v>shi_01m_m67_a3_001</v>
      </c>
      <c r="C1321" s="9" t="s">
        <v>1362</v>
      </c>
      <c r="D1321" s="12">
        <v>8.0</v>
      </c>
      <c r="E1321" s="12">
        <v>4086.523</v>
      </c>
      <c r="F1321" s="12">
        <v>0.692899</v>
      </c>
      <c r="G1321" s="14">
        <f>IFERROR(__xludf.DUMMYFUNCTION("FILTER(WholeNMJData!E:E,WholeNMJData!$B:$B=$B1321)"),412.99)</f>
        <v>412.99</v>
      </c>
      <c r="H1321" s="14">
        <f t="shared" si="4"/>
        <v>9.894968401</v>
      </c>
      <c r="I1321" s="14">
        <f>IFERROR(__xludf.DUMMYFUNCTION("FILTER(WholeNMJData!D:D,WholeNMJData!$B:$B=$B1321)"),86.95111)</f>
        <v>86.95111</v>
      </c>
    </row>
    <row r="1322">
      <c r="A1322" s="3"/>
      <c r="B1322" s="3" t="str">
        <f t="shared" si="3"/>
        <v>shi_01m_m67_a3_001</v>
      </c>
      <c r="C1322" s="9" t="s">
        <v>1363</v>
      </c>
      <c r="D1322" s="12">
        <v>62.0</v>
      </c>
      <c r="E1322" s="12">
        <v>6197.408</v>
      </c>
      <c r="F1322" s="12">
        <v>0.889997</v>
      </c>
      <c r="G1322" s="14">
        <f>IFERROR(__xludf.DUMMYFUNCTION("FILTER(WholeNMJData!E:E,WholeNMJData!$B:$B=$B1322)"),412.99)</f>
        <v>412.99</v>
      </c>
      <c r="H1322" s="14">
        <f t="shared" si="4"/>
        <v>15.00619385</v>
      </c>
      <c r="I1322" s="14">
        <f>IFERROR(__xludf.DUMMYFUNCTION("FILTER(WholeNMJData!D:D,WholeNMJData!$B:$B=$B1322)"),86.95111)</f>
        <v>86.95111</v>
      </c>
    </row>
    <row r="1323">
      <c r="A1323" s="3"/>
      <c r="B1323" s="3" t="str">
        <f t="shared" si="3"/>
        <v>shi_01m_m67_a3_001</v>
      </c>
      <c r="C1323" s="9" t="s">
        <v>1364</v>
      </c>
      <c r="D1323" s="12">
        <v>47.0</v>
      </c>
      <c r="E1323" s="12">
        <v>4640.029</v>
      </c>
      <c r="F1323" s="12">
        <v>0.734293</v>
      </c>
      <c r="G1323" s="14">
        <f>IFERROR(__xludf.DUMMYFUNCTION("FILTER(WholeNMJData!E:E,WholeNMJData!$B:$B=$B1323)"),412.99)</f>
        <v>412.99</v>
      </c>
      <c r="H1323" s="14">
        <f t="shared" si="4"/>
        <v>11.23520908</v>
      </c>
      <c r="I1323" s="14">
        <f>IFERROR(__xludf.DUMMYFUNCTION("FILTER(WholeNMJData!D:D,WholeNMJData!$B:$B=$B1323)"),86.95111)</f>
        <v>86.95111</v>
      </c>
    </row>
    <row r="1324">
      <c r="A1324" s="3"/>
      <c r="B1324" s="3" t="str">
        <f t="shared" si="3"/>
        <v>shi_01m_m67_a3_001</v>
      </c>
      <c r="C1324" s="9" t="s">
        <v>1365</v>
      </c>
      <c r="D1324" s="12">
        <v>3.0</v>
      </c>
      <c r="E1324" s="12">
        <v>3303.746</v>
      </c>
      <c r="F1324" s="12">
        <v>0.39692</v>
      </c>
      <c r="G1324" s="14">
        <f>IFERROR(__xludf.DUMMYFUNCTION("FILTER(WholeNMJData!E:E,WholeNMJData!$B:$B=$B1324)"),412.99)</f>
        <v>412.99</v>
      </c>
      <c r="H1324" s="14">
        <f t="shared" si="4"/>
        <v>7.999578682</v>
      </c>
      <c r="I1324" s="14">
        <f>IFERROR(__xludf.DUMMYFUNCTION("FILTER(WholeNMJData!D:D,WholeNMJData!$B:$B=$B1324)"),86.95111)</f>
        <v>86.95111</v>
      </c>
    </row>
    <row r="1325">
      <c r="A1325" s="3"/>
      <c r="B1325" s="3" t="str">
        <f t="shared" si="3"/>
        <v>shi_01m_m67_a3_001</v>
      </c>
      <c r="C1325" s="9" t="s">
        <v>1366</v>
      </c>
      <c r="D1325" s="12">
        <v>42.0</v>
      </c>
      <c r="E1325" s="12">
        <v>4599.738</v>
      </c>
      <c r="F1325" s="12">
        <v>0.895148</v>
      </c>
      <c r="G1325" s="14">
        <f>IFERROR(__xludf.DUMMYFUNCTION("FILTER(WholeNMJData!E:E,WholeNMJData!$B:$B=$B1325)"),412.99)</f>
        <v>412.99</v>
      </c>
      <c r="H1325" s="14">
        <f t="shared" si="4"/>
        <v>11.13764982</v>
      </c>
      <c r="I1325" s="14">
        <f>IFERROR(__xludf.DUMMYFUNCTION("FILTER(WholeNMJData!D:D,WholeNMJData!$B:$B=$B1325)"),86.95111)</f>
        <v>86.95111</v>
      </c>
    </row>
    <row r="1326">
      <c r="A1326" s="3"/>
      <c r="B1326" s="3" t="str">
        <f t="shared" si="3"/>
        <v>shi_01m_m67_a3_001</v>
      </c>
      <c r="C1326" s="9" t="s">
        <v>1367</v>
      </c>
      <c r="D1326" s="12">
        <v>4.0</v>
      </c>
      <c r="E1326" s="12">
        <v>3677.557</v>
      </c>
      <c r="F1326" s="12">
        <v>0.438439</v>
      </c>
      <c r="G1326" s="14">
        <f>IFERROR(__xludf.DUMMYFUNCTION("FILTER(WholeNMJData!E:E,WholeNMJData!$B:$B=$B1326)"),412.99)</f>
        <v>412.99</v>
      </c>
      <c r="H1326" s="14">
        <f t="shared" si="4"/>
        <v>8.904711978</v>
      </c>
      <c r="I1326" s="14">
        <f>IFERROR(__xludf.DUMMYFUNCTION("FILTER(WholeNMJData!D:D,WholeNMJData!$B:$B=$B1326)"),86.95111)</f>
        <v>86.95111</v>
      </c>
    </row>
    <row r="1327">
      <c r="A1327" s="3"/>
      <c r="B1327" s="3" t="str">
        <f t="shared" si="3"/>
        <v>shi_01m_m67_a3_001</v>
      </c>
      <c r="C1327" s="9" t="s">
        <v>1368</v>
      </c>
      <c r="D1327" s="12">
        <v>26.0</v>
      </c>
      <c r="E1327" s="12">
        <v>7904.166</v>
      </c>
      <c r="F1327" s="12">
        <v>1.012842</v>
      </c>
      <c r="G1327" s="14">
        <f>IFERROR(__xludf.DUMMYFUNCTION("FILTER(WholeNMJData!E:E,WholeNMJData!$B:$B=$B1327)"),412.99)</f>
        <v>412.99</v>
      </c>
      <c r="H1327" s="14">
        <f t="shared" si="4"/>
        <v>19.13887988</v>
      </c>
      <c r="I1327" s="14">
        <f>IFERROR(__xludf.DUMMYFUNCTION("FILTER(WholeNMJData!D:D,WholeNMJData!$B:$B=$B1327)"),86.95111)</f>
        <v>86.95111</v>
      </c>
    </row>
    <row r="1328">
      <c r="A1328" s="3"/>
      <c r="B1328" s="3" t="str">
        <f t="shared" si="3"/>
        <v>shi_01m_m67_a3_001</v>
      </c>
      <c r="C1328" s="9" t="s">
        <v>1369</v>
      </c>
      <c r="D1328" s="12">
        <v>5.0</v>
      </c>
      <c r="E1328" s="12">
        <v>3918.634</v>
      </c>
      <c r="F1328" s="12">
        <v>0.338611</v>
      </c>
      <c r="G1328" s="14">
        <f>IFERROR(__xludf.DUMMYFUNCTION("FILTER(WholeNMJData!E:E,WholeNMJData!$B:$B=$B1328)"),412.99)</f>
        <v>412.99</v>
      </c>
      <c r="H1328" s="14">
        <f t="shared" si="4"/>
        <v>9.488447662</v>
      </c>
      <c r="I1328" s="14">
        <f>IFERROR(__xludf.DUMMYFUNCTION("FILTER(WholeNMJData!D:D,WholeNMJData!$B:$B=$B1328)"),86.95111)</f>
        <v>86.95111</v>
      </c>
    </row>
    <row r="1329">
      <c r="A1329" s="3"/>
      <c r="B1329" s="3" t="str">
        <f t="shared" si="3"/>
        <v>shi_01m_m67_a3_001</v>
      </c>
      <c r="C1329" s="9" t="s">
        <v>1370</v>
      </c>
      <c r="D1329" s="12">
        <v>146.0</v>
      </c>
      <c r="E1329" s="12">
        <v>7323.579</v>
      </c>
      <c r="F1329" s="12">
        <v>1.230219</v>
      </c>
      <c r="G1329" s="14">
        <f>IFERROR(__xludf.DUMMYFUNCTION("FILTER(WholeNMJData!E:E,WholeNMJData!$B:$B=$B1329)"),412.99)</f>
        <v>412.99</v>
      </c>
      <c r="H1329" s="14">
        <f t="shared" si="4"/>
        <v>17.73306618</v>
      </c>
      <c r="I1329" s="14">
        <f>IFERROR(__xludf.DUMMYFUNCTION("FILTER(WholeNMJData!D:D,WholeNMJData!$B:$B=$B1329)"),86.95111)</f>
        <v>86.95111</v>
      </c>
    </row>
    <row r="1330">
      <c r="A1330" s="3"/>
      <c r="B1330" s="3" t="str">
        <f t="shared" si="3"/>
        <v>shi_01m_m67_a3_001</v>
      </c>
      <c r="C1330" s="9" t="s">
        <v>1371</v>
      </c>
      <c r="D1330" s="12">
        <v>9.0</v>
      </c>
      <c r="E1330" s="12">
        <v>3958.991</v>
      </c>
      <c r="F1330" s="12">
        <v>0.577659</v>
      </c>
      <c r="G1330" s="14">
        <f>IFERROR(__xludf.DUMMYFUNCTION("FILTER(WholeNMJData!E:E,WholeNMJData!$B:$B=$B1330)"),412.99)</f>
        <v>412.99</v>
      </c>
      <c r="H1330" s="14">
        <f t="shared" si="4"/>
        <v>9.586166735</v>
      </c>
      <c r="I1330" s="14">
        <f>IFERROR(__xludf.DUMMYFUNCTION("FILTER(WholeNMJData!D:D,WholeNMJData!$B:$B=$B1330)"),86.95111)</f>
        <v>86.95111</v>
      </c>
    </row>
    <row r="1331">
      <c r="A1331" s="3"/>
      <c r="B1331" s="3" t="str">
        <f t="shared" si="3"/>
        <v>shi_01m_m67_a3_001</v>
      </c>
      <c r="C1331" s="9" t="s">
        <v>1372</v>
      </c>
      <c r="D1331" s="12">
        <v>26.0</v>
      </c>
      <c r="E1331" s="12">
        <v>5120.339</v>
      </c>
      <c r="F1331" s="12">
        <v>0.483261</v>
      </c>
      <c r="G1331" s="14">
        <f>IFERROR(__xludf.DUMMYFUNCTION("FILTER(WholeNMJData!E:E,WholeNMJData!$B:$B=$B1331)"),412.99)</f>
        <v>412.99</v>
      </c>
      <c r="H1331" s="14">
        <f t="shared" si="4"/>
        <v>12.39821545</v>
      </c>
      <c r="I1331" s="14">
        <f>IFERROR(__xludf.DUMMYFUNCTION("FILTER(WholeNMJData!D:D,WholeNMJData!$B:$B=$B1331)"),86.95111)</f>
        <v>86.95111</v>
      </c>
    </row>
    <row r="1332">
      <c r="A1332" s="3"/>
      <c r="B1332" s="3" t="str">
        <f t="shared" si="3"/>
        <v>shi_01m_m67_a3_001</v>
      </c>
      <c r="C1332" s="9" t="s">
        <v>1373</v>
      </c>
      <c r="D1332" s="12">
        <v>41.0</v>
      </c>
      <c r="E1332" s="12">
        <v>9017.253</v>
      </c>
      <c r="F1332" s="12">
        <v>0.930841</v>
      </c>
      <c r="G1332" s="14">
        <f>IFERROR(__xludf.DUMMYFUNCTION("FILTER(WholeNMJData!E:E,WholeNMJData!$B:$B=$B1332)"),412.99)</f>
        <v>412.99</v>
      </c>
      <c r="H1332" s="14">
        <f t="shared" si="4"/>
        <v>21.83407104</v>
      </c>
      <c r="I1332" s="14">
        <f>IFERROR(__xludf.DUMMYFUNCTION("FILTER(WholeNMJData!D:D,WholeNMJData!$B:$B=$B1332)"),86.95111)</f>
        <v>86.95111</v>
      </c>
    </row>
    <row r="1333">
      <c r="A1333" s="3"/>
      <c r="B1333" s="3" t="str">
        <f t="shared" si="3"/>
        <v>shi_01m_m67_a3_001</v>
      </c>
      <c r="C1333" s="9" t="s">
        <v>1374</v>
      </c>
      <c r="D1333" s="12">
        <v>19.0</v>
      </c>
      <c r="E1333" s="12">
        <v>4419.21</v>
      </c>
      <c r="F1333" s="12">
        <v>1.052398</v>
      </c>
      <c r="G1333" s="14">
        <f>IFERROR(__xludf.DUMMYFUNCTION("FILTER(WholeNMJData!E:E,WholeNMJData!$B:$B=$B1333)"),412.99)</f>
        <v>412.99</v>
      </c>
      <c r="H1333" s="14">
        <f t="shared" si="4"/>
        <v>10.70052544</v>
      </c>
      <c r="I1333" s="14">
        <f>IFERROR(__xludf.DUMMYFUNCTION("FILTER(WholeNMJData!D:D,WholeNMJData!$B:$B=$B1333)"),86.95111)</f>
        <v>86.95111</v>
      </c>
    </row>
    <row r="1334">
      <c r="A1334" s="3"/>
      <c r="B1334" s="3" t="str">
        <f t="shared" si="3"/>
        <v>shi_01m_m67_a3_001</v>
      </c>
      <c r="C1334" s="9" t="s">
        <v>1375</v>
      </c>
      <c r="D1334" s="12">
        <v>22.0</v>
      </c>
      <c r="E1334" s="12">
        <v>6700.715</v>
      </c>
      <c r="F1334" s="12">
        <v>0.768805</v>
      </c>
      <c r="G1334" s="14">
        <f>IFERROR(__xludf.DUMMYFUNCTION("FILTER(WholeNMJData!E:E,WholeNMJData!$B:$B=$B1334)"),412.99)</f>
        <v>412.99</v>
      </c>
      <c r="H1334" s="14">
        <f t="shared" si="4"/>
        <v>16.22488438</v>
      </c>
      <c r="I1334" s="14">
        <f>IFERROR(__xludf.DUMMYFUNCTION("FILTER(WholeNMJData!D:D,WholeNMJData!$B:$B=$B1334)"),86.95111)</f>
        <v>86.95111</v>
      </c>
    </row>
    <row r="1335">
      <c r="A1335" s="3"/>
      <c r="B1335" s="3" t="str">
        <f t="shared" si="3"/>
        <v>shi_01m_m67_a3_001</v>
      </c>
      <c r="C1335" s="9" t="s">
        <v>1376</v>
      </c>
      <c r="D1335" s="12">
        <v>10.0</v>
      </c>
      <c r="E1335" s="12">
        <v>4106.622</v>
      </c>
      <c r="F1335" s="12">
        <v>0.72975</v>
      </c>
      <c r="G1335" s="14">
        <f>IFERROR(__xludf.DUMMYFUNCTION("FILTER(WholeNMJData!E:E,WholeNMJData!$B:$B=$B1335)"),412.99)</f>
        <v>412.99</v>
      </c>
      <c r="H1335" s="14">
        <f t="shared" si="4"/>
        <v>9.943635439</v>
      </c>
      <c r="I1335" s="14">
        <f>IFERROR(__xludf.DUMMYFUNCTION("FILTER(WholeNMJData!D:D,WholeNMJData!$B:$B=$B1335)"),86.95111)</f>
        <v>86.95111</v>
      </c>
    </row>
    <row r="1336">
      <c r="A1336" s="3"/>
      <c r="B1336" s="3" t="str">
        <f t="shared" si="3"/>
        <v>shi_01m_m67_a3_001</v>
      </c>
      <c r="C1336" s="9" t="s">
        <v>1377</v>
      </c>
      <c r="D1336" s="12">
        <v>5.0</v>
      </c>
      <c r="E1336" s="12">
        <v>6022.774</v>
      </c>
      <c r="F1336" s="12">
        <v>0.248476</v>
      </c>
      <c r="G1336" s="14">
        <f>IFERROR(__xludf.DUMMYFUNCTION("FILTER(WholeNMJData!E:E,WholeNMJData!$B:$B=$B1336)"),412.99)</f>
        <v>412.99</v>
      </c>
      <c r="H1336" s="14">
        <f t="shared" si="4"/>
        <v>14.583341</v>
      </c>
      <c r="I1336" s="14">
        <f>IFERROR(__xludf.DUMMYFUNCTION("FILTER(WholeNMJData!D:D,WholeNMJData!$B:$B=$B1336)"),86.95111)</f>
        <v>86.95111</v>
      </c>
    </row>
    <row r="1337">
      <c r="A1337" s="3"/>
      <c r="B1337" s="3" t="str">
        <f t="shared" si="3"/>
        <v>shi_01m_m67_a3_001</v>
      </c>
      <c r="C1337" s="9" t="s">
        <v>1378</v>
      </c>
      <c r="D1337" s="12">
        <v>111.0</v>
      </c>
      <c r="E1337" s="12">
        <v>7133.765</v>
      </c>
      <c r="F1337" s="12">
        <v>1.015782</v>
      </c>
      <c r="G1337" s="14">
        <f>IFERROR(__xludf.DUMMYFUNCTION("FILTER(WholeNMJData!E:E,WholeNMJData!$B:$B=$B1337)"),412.99)</f>
        <v>412.99</v>
      </c>
      <c r="H1337" s="14">
        <f t="shared" si="4"/>
        <v>17.27345698</v>
      </c>
      <c r="I1337" s="14">
        <f>IFERROR(__xludf.DUMMYFUNCTION("FILTER(WholeNMJData!D:D,WholeNMJData!$B:$B=$B1337)"),86.95111)</f>
        <v>86.95111</v>
      </c>
    </row>
    <row r="1338">
      <c r="A1338" s="3"/>
      <c r="B1338" s="3" t="str">
        <f t="shared" si="3"/>
        <v>shi_01m_m67_a3_001</v>
      </c>
      <c r="C1338" s="9" t="s">
        <v>1379</v>
      </c>
      <c r="D1338" s="12">
        <v>3.0</v>
      </c>
      <c r="E1338" s="12">
        <v>3584.301</v>
      </c>
      <c r="F1338" s="12">
        <v>0.30358</v>
      </c>
      <c r="G1338" s="14">
        <f>IFERROR(__xludf.DUMMYFUNCTION("FILTER(WholeNMJData!E:E,WholeNMJData!$B:$B=$B1338)"),412.99)</f>
        <v>412.99</v>
      </c>
      <c r="H1338" s="14">
        <f t="shared" si="4"/>
        <v>8.678905058</v>
      </c>
      <c r="I1338" s="14">
        <f>IFERROR(__xludf.DUMMYFUNCTION("FILTER(WholeNMJData!D:D,WholeNMJData!$B:$B=$B1338)"),86.95111)</f>
        <v>86.95111</v>
      </c>
    </row>
    <row r="1339">
      <c r="A1339" s="3"/>
      <c r="B1339" s="3" t="str">
        <f t="shared" si="3"/>
        <v>shi_01m_m67_a3_001</v>
      </c>
      <c r="C1339" s="9" t="s">
        <v>1380</v>
      </c>
      <c r="D1339" s="12">
        <v>12.0</v>
      </c>
      <c r="E1339" s="12">
        <v>4144.357</v>
      </c>
      <c r="F1339" s="12">
        <v>0.802033</v>
      </c>
      <c r="G1339" s="14">
        <f>IFERROR(__xludf.DUMMYFUNCTION("FILTER(WholeNMJData!E:E,WholeNMJData!$B:$B=$B1339)"),412.99)</f>
        <v>412.99</v>
      </c>
      <c r="H1339" s="14">
        <f t="shared" si="4"/>
        <v>10.03500569</v>
      </c>
      <c r="I1339" s="14">
        <f>IFERROR(__xludf.DUMMYFUNCTION("FILTER(WholeNMJData!D:D,WholeNMJData!$B:$B=$B1339)"),86.95111)</f>
        <v>86.95111</v>
      </c>
    </row>
    <row r="1340">
      <c r="A1340" s="3"/>
      <c r="B1340" s="3" t="str">
        <f t="shared" si="3"/>
        <v>shi_01m_m67_a3_001</v>
      </c>
      <c r="C1340" s="9" t="s">
        <v>1381</v>
      </c>
      <c r="D1340" s="12">
        <v>3.0</v>
      </c>
      <c r="E1340" s="12">
        <v>3215.383</v>
      </c>
      <c r="F1340" s="12">
        <v>0.187825</v>
      </c>
      <c r="G1340" s="14">
        <f>IFERROR(__xludf.DUMMYFUNCTION("FILTER(WholeNMJData!E:E,WholeNMJData!$B:$B=$B1340)"),412.99)</f>
        <v>412.99</v>
      </c>
      <c r="H1340" s="14">
        <f t="shared" si="4"/>
        <v>7.785619507</v>
      </c>
      <c r="I1340" s="14">
        <f>IFERROR(__xludf.DUMMYFUNCTION("FILTER(WholeNMJData!D:D,WholeNMJData!$B:$B=$B1340)"),86.95111)</f>
        <v>86.95111</v>
      </c>
    </row>
    <row r="1341">
      <c r="A1341" s="3"/>
      <c r="B1341" s="3" t="str">
        <f t="shared" si="3"/>
        <v>shi_01m_m67_a3_001</v>
      </c>
      <c r="C1341" s="9" t="s">
        <v>1382</v>
      </c>
      <c r="D1341" s="12">
        <v>50.0</v>
      </c>
      <c r="E1341" s="12">
        <v>5377.467</v>
      </c>
      <c r="F1341" s="12">
        <v>1.165433</v>
      </c>
      <c r="G1341" s="14">
        <f>IFERROR(__xludf.DUMMYFUNCTION("FILTER(WholeNMJData!E:E,WholeNMJData!$B:$B=$B1341)"),412.99)</f>
        <v>412.99</v>
      </c>
      <c r="H1341" s="14">
        <f t="shared" si="4"/>
        <v>13.02081648</v>
      </c>
      <c r="I1341" s="14">
        <f>IFERROR(__xludf.DUMMYFUNCTION("FILTER(WholeNMJData!D:D,WholeNMJData!$B:$B=$B1341)"),86.95111)</f>
        <v>86.95111</v>
      </c>
    </row>
    <row r="1342">
      <c r="A1342" s="3"/>
      <c r="B1342" s="3" t="str">
        <f t="shared" si="3"/>
        <v>shi_01m_m67_a3_001</v>
      </c>
      <c r="C1342" s="9" t="s">
        <v>1383</v>
      </c>
      <c r="D1342" s="12">
        <v>12.0</v>
      </c>
      <c r="E1342" s="12">
        <v>4829.151</v>
      </c>
      <c r="F1342" s="12">
        <v>0.454096</v>
      </c>
      <c r="G1342" s="14">
        <f>IFERROR(__xludf.DUMMYFUNCTION("FILTER(WholeNMJData!E:E,WholeNMJData!$B:$B=$B1342)"),412.99)</f>
        <v>412.99</v>
      </c>
      <c r="H1342" s="14">
        <f t="shared" si="4"/>
        <v>11.69314269</v>
      </c>
      <c r="I1342" s="14">
        <f>IFERROR(__xludf.DUMMYFUNCTION("FILTER(WholeNMJData!D:D,WholeNMJData!$B:$B=$B1342)"),86.95111)</f>
        <v>86.95111</v>
      </c>
    </row>
    <row r="1343">
      <c r="A1343" s="3"/>
      <c r="B1343" s="3" t="str">
        <f t="shared" si="3"/>
        <v>shi_01m_m67_a3_001</v>
      </c>
      <c r="C1343" s="9" t="s">
        <v>1384</v>
      </c>
      <c r="D1343" s="12">
        <v>105.0</v>
      </c>
      <c r="E1343" s="12">
        <v>10639.05</v>
      </c>
      <c r="F1343" s="12">
        <v>0.531524</v>
      </c>
      <c r="G1343" s="14">
        <f>IFERROR(__xludf.DUMMYFUNCTION("FILTER(WholeNMJData!E:E,WholeNMJData!$B:$B=$B1343)"),412.99)</f>
        <v>412.99</v>
      </c>
      <c r="H1343" s="14">
        <f t="shared" si="4"/>
        <v>25.76103538</v>
      </c>
      <c r="I1343" s="14">
        <f>IFERROR(__xludf.DUMMYFUNCTION("FILTER(WholeNMJData!D:D,WholeNMJData!$B:$B=$B1343)"),86.95111)</f>
        <v>86.95111</v>
      </c>
    </row>
    <row r="1344">
      <c r="A1344" s="3"/>
      <c r="B1344" s="3" t="str">
        <f t="shared" si="3"/>
        <v>shi_01m_m67_a3_001</v>
      </c>
      <c r="C1344" s="9" t="s">
        <v>1385</v>
      </c>
      <c r="D1344" s="12">
        <v>12.0</v>
      </c>
      <c r="E1344" s="12">
        <v>4173.032</v>
      </c>
      <c r="F1344" s="12">
        <v>0.601492</v>
      </c>
      <c r="G1344" s="14">
        <f>IFERROR(__xludf.DUMMYFUNCTION("FILTER(WholeNMJData!E:E,WholeNMJData!$B:$B=$B1344)"),412.99)</f>
        <v>412.99</v>
      </c>
      <c r="H1344" s="14">
        <f t="shared" si="4"/>
        <v>10.10443836</v>
      </c>
      <c r="I1344" s="14">
        <f>IFERROR(__xludf.DUMMYFUNCTION("FILTER(WholeNMJData!D:D,WholeNMJData!$B:$B=$B1344)"),86.95111)</f>
        <v>86.95111</v>
      </c>
    </row>
    <row r="1345">
      <c r="A1345" s="3"/>
      <c r="B1345" s="3" t="str">
        <f t="shared" si="3"/>
        <v>shi_01m_m67_a3_001</v>
      </c>
      <c r="C1345" s="9" t="s">
        <v>1386</v>
      </c>
      <c r="D1345" s="12">
        <v>36.0</v>
      </c>
      <c r="E1345" s="12">
        <v>7011.453</v>
      </c>
      <c r="F1345" s="12">
        <v>1.114139</v>
      </c>
      <c r="G1345" s="14">
        <f>IFERROR(__xludf.DUMMYFUNCTION("FILTER(WholeNMJData!E:E,WholeNMJData!$B:$B=$B1345)"),412.99)</f>
        <v>412.99</v>
      </c>
      <c r="H1345" s="14">
        <f t="shared" si="4"/>
        <v>16.97729485</v>
      </c>
      <c r="I1345" s="14">
        <f>IFERROR(__xludf.DUMMYFUNCTION("FILTER(WholeNMJData!D:D,WholeNMJData!$B:$B=$B1345)"),86.95111)</f>
        <v>86.95111</v>
      </c>
    </row>
    <row r="1346">
      <c r="A1346" s="3"/>
      <c r="B1346" s="3" t="str">
        <f t="shared" si="3"/>
        <v>shi_01m_m67_a3_001</v>
      </c>
      <c r="C1346" s="9" t="s">
        <v>1387</v>
      </c>
      <c r="D1346" s="12">
        <v>90.0</v>
      </c>
      <c r="E1346" s="12">
        <v>6127.436</v>
      </c>
      <c r="F1346" s="12">
        <v>1.026259</v>
      </c>
      <c r="G1346" s="14">
        <f>IFERROR(__xludf.DUMMYFUNCTION("FILTER(WholeNMJData!E:E,WholeNMJData!$B:$B=$B1346)"),412.99)</f>
        <v>412.99</v>
      </c>
      <c r="H1346" s="14">
        <f t="shared" si="4"/>
        <v>14.83676602</v>
      </c>
      <c r="I1346" s="14">
        <f>IFERROR(__xludf.DUMMYFUNCTION("FILTER(WholeNMJData!D:D,WholeNMJData!$B:$B=$B1346)"),86.95111)</f>
        <v>86.95111</v>
      </c>
    </row>
    <row r="1347">
      <c r="A1347" s="3"/>
      <c r="B1347" s="3" t="str">
        <f t="shared" si="3"/>
        <v>shi_01m_m67_a3_001</v>
      </c>
      <c r="C1347" s="9" t="s">
        <v>1388</v>
      </c>
      <c r="D1347" s="12">
        <v>20.0</v>
      </c>
      <c r="E1347" s="12">
        <v>4459.536</v>
      </c>
      <c r="F1347" s="12">
        <v>0.656509</v>
      </c>
      <c r="G1347" s="14">
        <f>IFERROR(__xludf.DUMMYFUNCTION("FILTER(WholeNMJData!E:E,WholeNMJData!$B:$B=$B1347)"),412.99)</f>
        <v>412.99</v>
      </c>
      <c r="H1347" s="14">
        <f t="shared" si="4"/>
        <v>10.79816945</v>
      </c>
      <c r="I1347" s="14">
        <f>IFERROR(__xludf.DUMMYFUNCTION("FILTER(WholeNMJData!D:D,WholeNMJData!$B:$B=$B1347)"),86.95111)</f>
        <v>86.95111</v>
      </c>
    </row>
    <row r="1348">
      <c r="A1348" s="3"/>
      <c r="B1348" s="3" t="str">
        <f t="shared" si="3"/>
        <v>shi_01m_m67_a3_001</v>
      </c>
      <c r="C1348" s="9" t="s">
        <v>1389</v>
      </c>
      <c r="D1348" s="12">
        <v>4.0</v>
      </c>
      <c r="E1348" s="12">
        <v>4313.195</v>
      </c>
      <c r="F1348" s="12">
        <v>0.180374</v>
      </c>
      <c r="G1348" s="14">
        <f>IFERROR(__xludf.DUMMYFUNCTION("FILTER(WholeNMJData!E:E,WholeNMJData!$B:$B=$B1348)"),412.99)</f>
        <v>412.99</v>
      </c>
      <c r="H1348" s="14">
        <f t="shared" si="4"/>
        <v>10.44382431</v>
      </c>
      <c r="I1348" s="14">
        <f>IFERROR(__xludf.DUMMYFUNCTION("FILTER(WholeNMJData!D:D,WholeNMJData!$B:$B=$B1348)"),86.95111)</f>
        <v>86.95111</v>
      </c>
    </row>
    <row r="1349">
      <c r="A1349" s="3"/>
      <c r="B1349" s="3" t="str">
        <f t="shared" si="3"/>
        <v>shi_01m_m67_a3_001</v>
      </c>
      <c r="C1349" s="9" t="s">
        <v>1390</v>
      </c>
      <c r="D1349" s="12">
        <v>3.0</v>
      </c>
      <c r="E1349" s="12">
        <v>2695.897</v>
      </c>
      <c r="F1349" s="12">
        <v>0.179104</v>
      </c>
      <c r="G1349" s="14">
        <f>IFERROR(__xludf.DUMMYFUNCTION("FILTER(WholeNMJData!E:E,WholeNMJData!$B:$B=$B1349)"),412.99)</f>
        <v>412.99</v>
      </c>
      <c r="H1349" s="14">
        <f t="shared" si="4"/>
        <v>6.527753699</v>
      </c>
      <c r="I1349" s="14">
        <f>IFERROR(__xludf.DUMMYFUNCTION("FILTER(WholeNMJData!D:D,WholeNMJData!$B:$B=$B1349)"),86.95111)</f>
        <v>86.95111</v>
      </c>
    </row>
    <row r="1350">
      <c r="A1350" s="3"/>
      <c r="B1350" s="3" t="str">
        <f t="shared" si="3"/>
        <v>shi_01m_m67_a3_001</v>
      </c>
      <c r="C1350" s="9" t="s">
        <v>1391</v>
      </c>
      <c r="D1350" s="12">
        <v>19.0</v>
      </c>
      <c r="E1350" s="12">
        <v>5038.392</v>
      </c>
      <c r="F1350" s="12">
        <v>0.659572</v>
      </c>
      <c r="G1350" s="14">
        <f>IFERROR(__xludf.DUMMYFUNCTION("FILTER(WholeNMJData!E:E,WholeNMJData!$B:$B=$B1350)"),412.99)</f>
        <v>412.99</v>
      </c>
      <c r="H1350" s="14">
        <f t="shared" si="4"/>
        <v>12.19979176</v>
      </c>
      <c r="I1350" s="14">
        <f>IFERROR(__xludf.DUMMYFUNCTION("FILTER(WholeNMJData!D:D,WholeNMJData!$B:$B=$B1350)"),86.95111)</f>
        <v>86.95111</v>
      </c>
    </row>
    <row r="1351">
      <c r="A1351" s="3"/>
      <c r="B1351" s="3" t="str">
        <f t="shared" si="3"/>
        <v>shi_01m_m67_a3_001</v>
      </c>
      <c r="C1351" s="9" t="s">
        <v>1392</v>
      </c>
      <c r="D1351" s="12">
        <v>4.0</v>
      </c>
      <c r="E1351" s="12">
        <v>3395.216</v>
      </c>
      <c r="F1351" s="12">
        <v>0.397479</v>
      </c>
      <c r="G1351" s="14">
        <f>IFERROR(__xludf.DUMMYFUNCTION("FILTER(WholeNMJData!E:E,WholeNMJData!$B:$B=$B1351)"),412.99)</f>
        <v>412.99</v>
      </c>
      <c r="H1351" s="14">
        <f t="shared" si="4"/>
        <v>8.221061043</v>
      </c>
      <c r="I1351" s="14">
        <f>IFERROR(__xludf.DUMMYFUNCTION("FILTER(WholeNMJData!D:D,WholeNMJData!$B:$B=$B1351)"),86.95111)</f>
        <v>86.95111</v>
      </c>
    </row>
    <row r="1352">
      <c r="A1352" s="3"/>
      <c r="B1352" s="3" t="str">
        <f t="shared" si="3"/>
        <v>shi_01m_m67_a3_001</v>
      </c>
      <c r="C1352" s="9" t="s">
        <v>1393</v>
      </c>
      <c r="D1352" s="12">
        <v>3.0</v>
      </c>
      <c r="E1352" s="12">
        <v>2818.524</v>
      </c>
      <c r="F1352" s="12">
        <v>0.32839</v>
      </c>
      <c r="G1352" s="14">
        <f>IFERROR(__xludf.DUMMYFUNCTION("FILTER(WholeNMJData!E:E,WholeNMJData!$B:$B=$B1352)"),412.99)</f>
        <v>412.99</v>
      </c>
      <c r="H1352" s="14">
        <f t="shared" si="4"/>
        <v>6.824678564</v>
      </c>
      <c r="I1352" s="14">
        <f>IFERROR(__xludf.DUMMYFUNCTION("FILTER(WholeNMJData!D:D,WholeNMJData!$B:$B=$B1352)"),86.95111)</f>
        <v>86.95111</v>
      </c>
    </row>
    <row r="1353">
      <c r="A1353" s="3"/>
      <c r="B1353" s="3" t="str">
        <f t="shared" si="3"/>
        <v>shi_01m_m67_a3_001</v>
      </c>
      <c r="C1353" s="9" t="s">
        <v>1394</v>
      </c>
      <c r="D1353" s="12">
        <v>55.0</v>
      </c>
      <c r="E1353" s="12">
        <v>8767.138</v>
      </c>
      <c r="F1353" s="12">
        <v>0.701362</v>
      </c>
      <c r="G1353" s="14">
        <f>IFERROR(__xludf.DUMMYFUNCTION("FILTER(WholeNMJData!E:E,WholeNMJData!$B:$B=$B1353)"),412.99)</f>
        <v>412.99</v>
      </c>
      <c r="H1353" s="14">
        <f t="shared" si="4"/>
        <v>21.22845105</v>
      </c>
      <c r="I1353" s="14">
        <f>IFERROR(__xludf.DUMMYFUNCTION("FILTER(WholeNMJData!D:D,WholeNMJData!$B:$B=$B1353)"),86.95111)</f>
        <v>86.95111</v>
      </c>
    </row>
    <row r="1354">
      <c r="A1354" s="3"/>
      <c r="B1354" s="3" t="str">
        <f t="shared" si="3"/>
        <v>shi_01m_m67_a3_001</v>
      </c>
      <c r="C1354" s="9" t="s">
        <v>1395</v>
      </c>
      <c r="D1354" s="12">
        <v>37.0</v>
      </c>
      <c r="E1354" s="12">
        <v>4352.525</v>
      </c>
      <c r="F1354" s="12">
        <v>0.702533</v>
      </c>
      <c r="G1354" s="14">
        <f>IFERROR(__xludf.DUMMYFUNCTION("FILTER(WholeNMJData!E:E,WholeNMJData!$B:$B=$B1354)"),412.99)</f>
        <v>412.99</v>
      </c>
      <c r="H1354" s="14">
        <f t="shared" si="4"/>
        <v>10.53905664</v>
      </c>
      <c r="I1354" s="14">
        <f>IFERROR(__xludf.DUMMYFUNCTION("FILTER(WholeNMJData!D:D,WholeNMJData!$B:$B=$B1354)"),86.95111)</f>
        <v>86.95111</v>
      </c>
    </row>
    <row r="1355">
      <c r="A1355" s="3"/>
      <c r="B1355" s="3" t="str">
        <f t="shared" si="3"/>
        <v>shi_01m_m67_a3_001</v>
      </c>
      <c r="C1355" s="9" t="s">
        <v>1396</v>
      </c>
      <c r="D1355" s="12">
        <v>14.0</v>
      </c>
      <c r="E1355" s="12">
        <v>5181.94</v>
      </c>
      <c r="F1355" s="12">
        <v>0.404011</v>
      </c>
      <c r="G1355" s="14">
        <f>IFERROR(__xludf.DUMMYFUNCTION("FILTER(WholeNMJData!E:E,WholeNMJData!$B:$B=$B1355)"),412.99)</f>
        <v>412.99</v>
      </c>
      <c r="H1355" s="14">
        <f t="shared" si="4"/>
        <v>12.54737403</v>
      </c>
      <c r="I1355" s="14">
        <f>IFERROR(__xludf.DUMMYFUNCTION("FILTER(WholeNMJData!D:D,WholeNMJData!$B:$B=$B1355)"),86.95111)</f>
        <v>86.95111</v>
      </c>
    </row>
    <row r="1356">
      <c r="A1356" s="3"/>
      <c r="B1356" s="3" t="str">
        <f t="shared" si="3"/>
        <v>shi_01m_m67_a3_001</v>
      </c>
      <c r="C1356" s="9" t="s">
        <v>1397</v>
      </c>
      <c r="D1356" s="12">
        <v>21.0</v>
      </c>
      <c r="E1356" s="12">
        <v>4329.734</v>
      </c>
      <c r="F1356" s="12">
        <v>0.605144</v>
      </c>
      <c r="G1356" s="14">
        <f>IFERROR(__xludf.DUMMYFUNCTION("FILTER(WholeNMJData!E:E,WholeNMJData!$B:$B=$B1356)"),412.99)</f>
        <v>412.99</v>
      </c>
      <c r="H1356" s="14">
        <f t="shared" si="4"/>
        <v>10.48387128</v>
      </c>
      <c r="I1356" s="14">
        <f>IFERROR(__xludf.DUMMYFUNCTION("FILTER(WholeNMJData!D:D,WholeNMJData!$B:$B=$B1356)"),86.95111)</f>
        <v>86.95111</v>
      </c>
    </row>
    <row r="1357">
      <c r="A1357" s="3"/>
      <c r="B1357" s="3" t="str">
        <f t="shared" si="3"/>
        <v>shi_01m_m67_a3_001</v>
      </c>
      <c r="C1357" s="9" t="s">
        <v>1398</v>
      </c>
      <c r="D1357" s="12">
        <v>15.0</v>
      </c>
      <c r="E1357" s="12">
        <v>4675.392</v>
      </c>
      <c r="F1357" s="12">
        <v>0.626204</v>
      </c>
      <c r="G1357" s="14">
        <f>IFERROR(__xludf.DUMMYFUNCTION("FILTER(WholeNMJData!E:E,WholeNMJData!$B:$B=$B1357)"),412.99)</f>
        <v>412.99</v>
      </c>
      <c r="H1357" s="14">
        <f t="shared" si="4"/>
        <v>11.32083586</v>
      </c>
      <c r="I1357" s="14">
        <f>IFERROR(__xludf.DUMMYFUNCTION("FILTER(WholeNMJData!D:D,WholeNMJData!$B:$B=$B1357)"),86.95111)</f>
        <v>86.95111</v>
      </c>
    </row>
    <row r="1358">
      <c r="A1358" s="3"/>
      <c r="B1358" s="3" t="str">
        <f t="shared" si="3"/>
        <v>shi_01m_m67_a3_001</v>
      </c>
      <c r="C1358" s="9" t="s">
        <v>1399</v>
      </c>
      <c r="D1358" s="12">
        <v>5.0</v>
      </c>
      <c r="E1358" s="12">
        <v>3598.251</v>
      </c>
      <c r="F1358" s="12">
        <v>0.611305</v>
      </c>
      <c r="G1358" s="14">
        <f>IFERROR(__xludf.DUMMYFUNCTION("FILTER(WholeNMJData!E:E,WholeNMJData!$B:$B=$B1358)"),412.99)</f>
        <v>412.99</v>
      </c>
      <c r="H1358" s="14">
        <f t="shared" si="4"/>
        <v>8.712683116</v>
      </c>
      <c r="I1358" s="14">
        <f>IFERROR(__xludf.DUMMYFUNCTION("FILTER(WholeNMJData!D:D,WholeNMJData!$B:$B=$B1358)"),86.95111)</f>
        <v>86.95111</v>
      </c>
    </row>
    <row r="1359">
      <c r="A1359" s="3"/>
      <c r="B1359" s="3" t="str">
        <f t="shared" si="3"/>
        <v>shi_01m_m67_a3_001</v>
      </c>
      <c r="C1359" s="9" t="s">
        <v>1400</v>
      </c>
      <c r="D1359" s="12">
        <v>3.0</v>
      </c>
      <c r="E1359" s="12">
        <v>3939.943</v>
      </c>
      <c r="F1359" s="12">
        <v>0.232369</v>
      </c>
      <c r="G1359" s="14">
        <f>IFERROR(__xludf.DUMMYFUNCTION("FILTER(WholeNMJData!E:E,WholeNMJData!$B:$B=$B1359)"),412.99)</f>
        <v>412.99</v>
      </c>
      <c r="H1359" s="14">
        <f t="shared" si="4"/>
        <v>9.540044553</v>
      </c>
      <c r="I1359" s="14">
        <f>IFERROR(__xludf.DUMMYFUNCTION("FILTER(WholeNMJData!D:D,WholeNMJData!$B:$B=$B1359)"),86.95111)</f>
        <v>86.95111</v>
      </c>
    </row>
    <row r="1360">
      <c r="A1360" s="3"/>
      <c r="B1360" s="3" t="str">
        <f t="shared" si="3"/>
        <v>shi_01m_m67_a3_001</v>
      </c>
      <c r="C1360" s="9" t="s">
        <v>1401</v>
      </c>
      <c r="D1360" s="12">
        <v>7.0</v>
      </c>
      <c r="E1360" s="12">
        <v>3862.487</v>
      </c>
      <c r="F1360" s="12">
        <v>0.364808</v>
      </c>
      <c r="G1360" s="14">
        <f>IFERROR(__xludf.DUMMYFUNCTION("FILTER(WholeNMJData!E:E,WholeNMJData!$B:$B=$B1360)"),412.99)</f>
        <v>412.99</v>
      </c>
      <c r="H1360" s="14">
        <f t="shared" si="4"/>
        <v>9.352495218</v>
      </c>
      <c r="I1360" s="14">
        <f>IFERROR(__xludf.DUMMYFUNCTION("FILTER(WholeNMJData!D:D,WholeNMJData!$B:$B=$B1360)"),86.95111)</f>
        <v>86.95111</v>
      </c>
    </row>
    <row r="1361">
      <c r="A1361" s="3"/>
      <c r="B1361" s="3" t="str">
        <f t="shared" si="3"/>
        <v>shi_01m_m67_a3_001</v>
      </c>
      <c r="C1361" s="9" t="s">
        <v>1402</v>
      </c>
      <c r="D1361" s="12">
        <v>3.0</v>
      </c>
      <c r="E1361" s="12">
        <v>4200.188</v>
      </c>
      <c r="F1361" s="12">
        <v>0.395996</v>
      </c>
      <c r="G1361" s="14">
        <f>IFERROR(__xludf.DUMMYFUNCTION("FILTER(WholeNMJData!E:E,WholeNMJData!$B:$B=$B1361)"),412.99)</f>
        <v>412.99</v>
      </c>
      <c r="H1361" s="14">
        <f t="shared" si="4"/>
        <v>10.17019298</v>
      </c>
      <c r="I1361" s="14">
        <f>IFERROR(__xludf.DUMMYFUNCTION("FILTER(WholeNMJData!D:D,WholeNMJData!$B:$B=$B1361)"),86.95111)</f>
        <v>86.95111</v>
      </c>
    </row>
    <row r="1362">
      <c r="A1362" s="3"/>
      <c r="B1362" s="3" t="str">
        <f t="shared" si="3"/>
        <v>shi_01m_m67_a3_001</v>
      </c>
      <c r="C1362" s="9" t="s">
        <v>1403</v>
      </c>
      <c r="D1362" s="12">
        <v>8.0</v>
      </c>
      <c r="E1362" s="12">
        <v>4395.864</v>
      </c>
      <c r="F1362" s="12">
        <v>0.412699</v>
      </c>
      <c r="G1362" s="14">
        <f>IFERROR(__xludf.DUMMYFUNCTION("FILTER(WholeNMJData!E:E,WholeNMJData!$B:$B=$B1362)"),412.99)</f>
        <v>412.99</v>
      </c>
      <c r="H1362" s="14">
        <f t="shared" si="4"/>
        <v>10.64399622</v>
      </c>
      <c r="I1362" s="14">
        <f>IFERROR(__xludf.DUMMYFUNCTION("FILTER(WholeNMJData!D:D,WholeNMJData!$B:$B=$B1362)"),86.95111)</f>
        <v>86.95111</v>
      </c>
    </row>
    <row r="1363">
      <c r="A1363" s="3"/>
      <c r="B1363" s="3" t="str">
        <f t="shared" si="3"/>
        <v>shi_01m_m67_a3_001</v>
      </c>
      <c r="C1363" s="9" t="s">
        <v>1404</v>
      </c>
      <c r="D1363" s="12">
        <v>4.0</v>
      </c>
      <c r="E1363" s="12">
        <v>4651.23</v>
      </c>
      <c r="F1363" s="12">
        <v>0.558698</v>
      </c>
      <c r="G1363" s="14">
        <f>IFERROR(__xludf.DUMMYFUNCTION("FILTER(WholeNMJData!E:E,WholeNMJData!$B:$B=$B1363)"),412.99)</f>
        <v>412.99</v>
      </c>
      <c r="H1363" s="14">
        <f t="shared" si="4"/>
        <v>11.26233081</v>
      </c>
      <c r="I1363" s="14">
        <f>IFERROR(__xludf.DUMMYFUNCTION("FILTER(WholeNMJData!D:D,WholeNMJData!$B:$B=$B1363)"),86.95111)</f>
        <v>86.95111</v>
      </c>
    </row>
    <row r="1364">
      <c r="A1364" s="3"/>
      <c r="B1364" s="3" t="str">
        <f t="shared" si="3"/>
        <v>shi_01m_m67_a3_001</v>
      </c>
      <c r="C1364" s="9" t="s">
        <v>1405</v>
      </c>
      <c r="D1364" s="12">
        <v>3.0</v>
      </c>
      <c r="E1364" s="12">
        <v>4724.048</v>
      </c>
      <c r="F1364" s="12">
        <v>0.064279</v>
      </c>
      <c r="G1364" s="14">
        <f>IFERROR(__xludf.DUMMYFUNCTION("FILTER(WholeNMJData!E:E,WholeNMJData!$B:$B=$B1364)"),412.99)</f>
        <v>412.99</v>
      </c>
      <c r="H1364" s="14">
        <f t="shared" si="4"/>
        <v>11.43864985</v>
      </c>
      <c r="I1364" s="14">
        <f>IFERROR(__xludf.DUMMYFUNCTION("FILTER(WholeNMJData!D:D,WholeNMJData!$B:$B=$B1364)"),86.95111)</f>
        <v>86.95111</v>
      </c>
    </row>
    <row r="1365">
      <c r="A1365" s="3"/>
      <c r="B1365" s="3" t="str">
        <f t="shared" si="3"/>
        <v>shi_01m_m67_a3_001</v>
      </c>
      <c r="C1365" s="9" t="s">
        <v>1406</v>
      </c>
      <c r="D1365" s="12">
        <v>3.0</v>
      </c>
      <c r="E1365" s="12">
        <v>3393.529</v>
      </c>
      <c r="F1365" s="12">
        <v>0.274621</v>
      </c>
      <c r="G1365" s="14">
        <f>IFERROR(__xludf.DUMMYFUNCTION("FILTER(WholeNMJData!E:E,WholeNMJData!$B:$B=$B1365)"),412.99)</f>
        <v>412.99</v>
      </c>
      <c r="H1365" s="14">
        <f t="shared" si="4"/>
        <v>8.216976198</v>
      </c>
      <c r="I1365" s="14">
        <f>IFERROR(__xludf.DUMMYFUNCTION("FILTER(WholeNMJData!D:D,WholeNMJData!$B:$B=$B1365)"),86.95111)</f>
        <v>86.95111</v>
      </c>
    </row>
    <row r="1366">
      <c r="A1366" s="3"/>
      <c r="B1366" s="3" t="str">
        <f t="shared" si="3"/>
        <v>shi_01m_m67_a3_002</v>
      </c>
      <c r="C1366" s="9" t="s">
        <v>1407</v>
      </c>
      <c r="D1366" s="12">
        <v>210.0</v>
      </c>
      <c r="E1366" s="12">
        <v>7044.045</v>
      </c>
      <c r="F1366" s="12">
        <v>0.855847</v>
      </c>
      <c r="G1366" s="14">
        <f>IFERROR(__xludf.DUMMYFUNCTION("FILTER(WholeNMJData!E:E,WholeNMJData!$B:$B=$B1366)"),338.8485)</f>
        <v>338.8485</v>
      </c>
      <c r="H1366" s="14">
        <f t="shared" si="4"/>
        <v>20.7881841</v>
      </c>
      <c r="I1366" s="14">
        <f>IFERROR(__xludf.DUMMYFUNCTION("FILTER(WholeNMJData!D:D,WholeNMJData!$B:$B=$B1366)"),29.22667)</f>
        <v>29.22667</v>
      </c>
    </row>
    <row r="1367">
      <c r="A1367" s="3"/>
      <c r="B1367" s="3" t="str">
        <f t="shared" si="3"/>
        <v>shi_01m_m67_a3_002</v>
      </c>
      <c r="C1367" s="9" t="s">
        <v>1408</v>
      </c>
      <c r="D1367" s="12">
        <v>8.0</v>
      </c>
      <c r="E1367" s="12">
        <v>3041.57</v>
      </c>
      <c r="F1367" s="12">
        <v>0.891395</v>
      </c>
      <c r="G1367" s="14">
        <f>IFERROR(__xludf.DUMMYFUNCTION("FILTER(WholeNMJData!E:E,WholeNMJData!$B:$B=$B1367)"),338.8485)</f>
        <v>338.8485</v>
      </c>
      <c r="H1367" s="14">
        <f t="shared" si="4"/>
        <v>8.976194376</v>
      </c>
      <c r="I1367" s="14">
        <f>IFERROR(__xludf.DUMMYFUNCTION("FILTER(WholeNMJData!D:D,WholeNMJData!$B:$B=$B1367)"),29.22667)</f>
        <v>29.22667</v>
      </c>
    </row>
    <row r="1368">
      <c r="A1368" s="3"/>
      <c r="B1368" s="3" t="str">
        <f t="shared" si="3"/>
        <v>shi_01m_m67_a3_002</v>
      </c>
      <c r="C1368" s="9" t="s">
        <v>1409</v>
      </c>
      <c r="D1368" s="12">
        <v>5.0</v>
      </c>
      <c r="E1368" s="12">
        <v>3064.435</v>
      </c>
      <c r="F1368" s="12">
        <v>0.472722</v>
      </c>
      <c r="G1368" s="14">
        <f>IFERROR(__xludf.DUMMYFUNCTION("FILTER(WholeNMJData!E:E,WholeNMJData!$B:$B=$B1368)"),338.8485)</f>
        <v>338.8485</v>
      </c>
      <c r="H1368" s="14">
        <f t="shared" si="4"/>
        <v>9.04367291</v>
      </c>
      <c r="I1368" s="14">
        <f>IFERROR(__xludf.DUMMYFUNCTION("FILTER(WholeNMJData!D:D,WholeNMJData!$B:$B=$B1368)"),29.22667)</f>
        <v>29.22667</v>
      </c>
    </row>
    <row r="1369">
      <c r="A1369" s="3"/>
      <c r="B1369" s="3" t="str">
        <f t="shared" si="3"/>
        <v>shi_01m_m67_a3_002</v>
      </c>
      <c r="C1369" s="9" t="s">
        <v>1410</v>
      </c>
      <c r="D1369" s="12">
        <v>72.0</v>
      </c>
      <c r="E1369" s="12">
        <v>4920.808</v>
      </c>
      <c r="F1369" s="12">
        <v>0.800145</v>
      </c>
      <c r="G1369" s="14">
        <f>IFERROR(__xludf.DUMMYFUNCTION("FILTER(WholeNMJData!E:E,WholeNMJData!$B:$B=$B1369)"),338.8485)</f>
        <v>338.8485</v>
      </c>
      <c r="H1369" s="14">
        <f t="shared" si="4"/>
        <v>14.5221478</v>
      </c>
      <c r="I1369" s="14">
        <f>IFERROR(__xludf.DUMMYFUNCTION("FILTER(WholeNMJData!D:D,WholeNMJData!$B:$B=$B1369)"),29.22667)</f>
        <v>29.22667</v>
      </c>
    </row>
    <row r="1370">
      <c r="A1370" s="3"/>
      <c r="B1370" s="3" t="str">
        <f t="shared" si="3"/>
        <v>shi_01m_m67_a3_002</v>
      </c>
      <c r="C1370" s="9" t="s">
        <v>1411</v>
      </c>
      <c r="D1370" s="12">
        <v>7.0</v>
      </c>
      <c r="E1370" s="12">
        <v>3012.445</v>
      </c>
      <c r="F1370" s="12">
        <v>0.275745</v>
      </c>
      <c r="G1370" s="14">
        <f>IFERROR(__xludf.DUMMYFUNCTION("FILTER(WholeNMJData!E:E,WholeNMJData!$B:$B=$B1370)"),338.8485)</f>
        <v>338.8485</v>
      </c>
      <c r="H1370" s="14">
        <f t="shared" si="4"/>
        <v>8.890241509</v>
      </c>
      <c r="I1370" s="14">
        <f>IFERROR(__xludf.DUMMYFUNCTION("FILTER(WholeNMJData!D:D,WholeNMJData!$B:$B=$B1370)"),29.22667)</f>
        <v>29.22667</v>
      </c>
    </row>
    <row r="1371">
      <c r="A1371" s="3"/>
      <c r="B1371" s="3" t="str">
        <f t="shared" si="3"/>
        <v>shi_01m_m67_a3_002</v>
      </c>
      <c r="C1371" s="9" t="s">
        <v>1412</v>
      </c>
      <c r="D1371" s="12">
        <v>7.0</v>
      </c>
      <c r="E1371" s="12">
        <v>2871.396</v>
      </c>
      <c r="F1371" s="12">
        <v>0.475198</v>
      </c>
      <c r="G1371" s="14">
        <f>IFERROR(__xludf.DUMMYFUNCTION("FILTER(WholeNMJData!E:E,WholeNMJData!$B:$B=$B1371)"),338.8485)</f>
        <v>338.8485</v>
      </c>
      <c r="H1371" s="14">
        <f t="shared" si="4"/>
        <v>8.473981735</v>
      </c>
      <c r="I1371" s="14">
        <f>IFERROR(__xludf.DUMMYFUNCTION("FILTER(WholeNMJData!D:D,WholeNMJData!$B:$B=$B1371)"),29.22667)</f>
        <v>29.22667</v>
      </c>
    </row>
    <row r="1372">
      <c r="A1372" s="3"/>
      <c r="B1372" s="3" t="str">
        <f t="shared" si="3"/>
        <v>shi_01m_m67_a3_002</v>
      </c>
      <c r="C1372" s="9" t="s">
        <v>1413</v>
      </c>
      <c r="D1372" s="12">
        <v>13.0</v>
      </c>
      <c r="E1372" s="12">
        <v>4379.109</v>
      </c>
      <c r="F1372" s="12">
        <v>0.337655</v>
      </c>
      <c r="G1372" s="14">
        <f>IFERROR(__xludf.DUMMYFUNCTION("FILTER(WholeNMJData!E:E,WholeNMJData!$B:$B=$B1372)"),338.8485)</f>
        <v>338.8485</v>
      </c>
      <c r="H1372" s="14">
        <f t="shared" si="4"/>
        <v>12.92350121</v>
      </c>
      <c r="I1372" s="14">
        <f>IFERROR(__xludf.DUMMYFUNCTION("FILTER(WholeNMJData!D:D,WholeNMJData!$B:$B=$B1372)"),29.22667)</f>
        <v>29.22667</v>
      </c>
    </row>
    <row r="1373">
      <c r="A1373" s="3"/>
      <c r="B1373" s="3" t="str">
        <f t="shared" si="3"/>
        <v>shi_01m_m67_a3_002</v>
      </c>
      <c r="C1373" s="9" t="s">
        <v>1414</v>
      </c>
      <c r="D1373" s="12">
        <v>9.0</v>
      </c>
      <c r="E1373" s="12">
        <v>2925.133</v>
      </c>
      <c r="F1373" s="12">
        <v>0.643844</v>
      </c>
      <c r="G1373" s="14">
        <f>IFERROR(__xludf.DUMMYFUNCTION("FILTER(WholeNMJData!E:E,WholeNMJData!$B:$B=$B1373)"),338.8485)</f>
        <v>338.8485</v>
      </c>
      <c r="H1373" s="14">
        <f t="shared" si="4"/>
        <v>8.632568832</v>
      </c>
      <c r="I1373" s="14">
        <f>IFERROR(__xludf.DUMMYFUNCTION("FILTER(WholeNMJData!D:D,WholeNMJData!$B:$B=$B1373)"),29.22667)</f>
        <v>29.22667</v>
      </c>
    </row>
    <row r="1374">
      <c r="A1374" s="3"/>
      <c r="B1374" s="3" t="str">
        <f t="shared" si="3"/>
        <v>shi_01m_m67_a3_002</v>
      </c>
      <c r="C1374" s="9" t="s">
        <v>1415</v>
      </c>
      <c r="D1374" s="12">
        <v>3.0</v>
      </c>
      <c r="E1374" s="12">
        <v>2868.225</v>
      </c>
      <c r="F1374" s="12">
        <v>0.184327</v>
      </c>
      <c r="G1374" s="14">
        <f>IFERROR(__xludf.DUMMYFUNCTION("FILTER(WholeNMJData!E:E,WholeNMJData!$B:$B=$B1374)"),338.8485)</f>
        <v>338.8485</v>
      </c>
      <c r="H1374" s="14">
        <f t="shared" si="4"/>
        <v>8.464623571</v>
      </c>
      <c r="I1374" s="14">
        <f>IFERROR(__xludf.DUMMYFUNCTION("FILTER(WholeNMJData!D:D,WholeNMJData!$B:$B=$B1374)"),29.22667)</f>
        <v>29.22667</v>
      </c>
    </row>
    <row r="1375">
      <c r="A1375" s="3"/>
      <c r="B1375" s="3" t="str">
        <f t="shared" si="3"/>
        <v>shi_01m_m67_a3_002</v>
      </c>
      <c r="C1375" s="9" t="s">
        <v>1416</v>
      </c>
      <c r="D1375" s="12">
        <v>8.0</v>
      </c>
      <c r="E1375" s="12">
        <v>5002.799</v>
      </c>
      <c r="F1375" s="12">
        <v>0.354349</v>
      </c>
      <c r="G1375" s="14">
        <f>IFERROR(__xludf.DUMMYFUNCTION("FILTER(WholeNMJData!E:E,WholeNMJData!$B:$B=$B1375)"),338.8485)</f>
        <v>338.8485</v>
      </c>
      <c r="H1375" s="14">
        <f t="shared" si="4"/>
        <v>14.7641173</v>
      </c>
      <c r="I1375" s="14">
        <f>IFERROR(__xludf.DUMMYFUNCTION("FILTER(WholeNMJData!D:D,WholeNMJData!$B:$B=$B1375)"),29.22667)</f>
        <v>29.22667</v>
      </c>
    </row>
    <row r="1376">
      <c r="A1376" s="3"/>
      <c r="B1376" s="3" t="str">
        <f t="shared" si="3"/>
        <v>shi_01m_m67_a3_002</v>
      </c>
      <c r="C1376" s="9" t="s">
        <v>1417</v>
      </c>
      <c r="D1376" s="12">
        <v>6.0</v>
      </c>
      <c r="E1376" s="12">
        <v>3505.639</v>
      </c>
      <c r="F1376" s="12">
        <v>0.393319</v>
      </c>
      <c r="G1376" s="14">
        <f>IFERROR(__xludf.DUMMYFUNCTION("FILTER(WholeNMJData!E:E,WholeNMJData!$B:$B=$B1376)"),338.8485)</f>
        <v>338.8485</v>
      </c>
      <c r="H1376" s="14">
        <f t="shared" si="4"/>
        <v>10.34574153</v>
      </c>
      <c r="I1376" s="14">
        <f>IFERROR(__xludf.DUMMYFUNCTION("FILTER(WholeNMJData!D:D,WholeNMJData!$B:$B=$B1376)"),29.22667)</f>
        <v>29.22667</v>
      </c>
    </row>
    <row r="1377">
      <c r="A1377" s="3"/>
      <c r="B1377" s="3" t="str">
        <f t="shared" si="3"/>
        <v>shi_01m_m67_a3_002</v>
      </c>
      <c r="C1377" s="9" t="s">
        <v>1418</v>
      </c>
      <c r="D1377" s="12">
        <v>6.0</v>
      </c>
      <c r="E1377" s="12">
        <v>3017.53</v>
      </c>
      <c r="F1377" s="12">
        <v>0.43181</v>
      </c>
      <c r="G1377" s="14">
        <f>IFERROR(__xludf.DUMMYFUNCTION("FILTER(WholeNMJData!E:E,WholeNMJData!$B:$B=$B1377)"),338.8485)</f>
        <v>338.8485</v>
      </c>
      <c r="H1377" s="14">
        <f t="shared" si="4"/>
        <v>8.905248216</v>
      </c>
      <c r="I1377" s="14">
        <f>IFERROR(__xludf.DUMMYFUNCTION("FILTER(WholeNMJData!D:D,WholeNMJData!$B:$B=$B1377)"),29.22667)</f>
        <v>29.22667</v>
      </c>
    </row>
    <row r="1378">
      <c r="A1378" s="3"/>
      <c r="B1378" s="3" t="str">
        <f t="shared" si="3"/>
        <v>shi_01m_m67_a3_002</v>
      </c>
      <c r="C1378" s="9" t="s">
        <v>1419</v>
      </c>
      <c r="D1378" s="12">
        <v>6.0</v>
      </c>
      <c r="E1378" s="12">
        <v>3084.431</v>
      </c>
      <c r="F1378" s="12">
        <v>0.26398</v>
      </c>
      <c r="G1378" s="14">
        <f>IFERROR(__xludf.DUMMYFUNCTION("FILTER(WholeNMJData!E:E,WholeNMJData!$B:$B=$B1378)"),338.8485)</f>
        <v>338.8485</v>
      </c>
      <c r="H1378" s="14">
        <f t="shared" si="4"/>
        <v>9.102684533</v>
      </c>
      <c r="I1378" s="14">
        <f>IFERROR(__xludf.DUMMYFUNCTION("FILTER(WholeNMJData!D:D,WholeNMJData!$B:$B=$B1378)"),29.22667)</f>
        <v>29.22667</v>
      </c>
    </row>
    <row r="1379">
      <c r="A1379" s="3"/>
      <c r="B1379" s="3" t="str">
        <f t="shared" si="3"/>
        <v>shi_01m_m67_a3_002</v>
      </c>
      <c r="C1379" s="9" t="s">
        <v>1420</v>
      </c>
      <c r="D1379" s="12">
        <v>7.0</v>
      </c>
      <c r="E1379" s="12">
        <v>2860.396</v>
      </c>
      <c r="F1379" s="12">
        <v>0.365749</v>
      </c>
      <c r="G1379" s="14">
        <f>IFERROR(__xludf.DUMMYFUNCTION("FILTER(WholeNMJData!E:E,WholeNMJData!$B:$B=$B1379)"),338.8485)</f>
        <v>338.8485</v>
      </c>
      <c r="H1379" s="14">
        <f t="shared" si="4"/>
        <v>8.44151885</v>
      </c>
      <c r="I1379" s="14">
        <f>IFERROR(__xludf.DUMMYFUNCTION("FILTER(WholeNMJData!D:D,WholeNMJData!$B:$B=$B1379)"),29.22667)</f>
        <v>29.22667</v>
      </c>
    </row>
    <row r="1380">
      <c r="A1380" s="3"/>
      <c r="B1380" s="3" t="str">
        <f t="shared" si="3"/>
        <v>shi_01m_m67_a3_002</v>
      </c>
      <c r="C1380" s="9" t="s">
        <v>1421</v>
      </c>
      <c r="D1380" s="12">
        <v>5.0</v>
      </c>
      <c r="E1380" s="12">
        <v>3227.576</v>
      </c>
      <c r="F1380" s="12">
        <v>0.198953</v>
      </c>
      <c r="G1380" s="14">
        <f>IFERROR(__xludf.DUMMYFUNCTION("FILTER(WholeNMJData!E:E,WholeNMJData!$B:$B=$B1380)"),338.8485)</f>
        <v>338.8485</v>
      </c>
      <c r="H1380" s="14">
        <f t="shared" si="4"/>
        <v>9.525129962</v>
      </c>
      <c r="I1380" s="14">
        <f>IFERROR(__xludf.DUMMYFUNCTION("FILTER(WholeNMJData!D:D,WholeNMJData!$B:$B=$B1380)"),29.22667)</f>
        <v>29.22667</v>
      </c>
    </row>
    <row r="1381">
      <c r="A1381" s="3"/>
      <c r="B1381" s="3" t="str">
        <f t="shared" si="3"/>
        <v>shi_01m_m67_a3_002</v>
      </c>
      <c r="C1381" s="9" t="s">
        <v>1422</v>
      </c>
      <c r="D1381" s="12">
        <v>32.0</v>
      </c>
      <c r="E1381" s="12">
        <v>4643.472</v>
      </c>
      <c r="F1381" s="12">
        <v>0.601318</v>
      </c>
      <c r="G1381" s="14">
        <f>IFERROR(__xludf.DUMMYFUNCTION("FILTER(WholeNMJData!E:E,WholeNMJData!$B:$B=$B1381)"),338.8485)</f>
        <v>338.8485</v>
      </c>
      <c r="H1381" s="14">
        <f t="shared" si="4"/>
        <v>13.70368173</v>
      </c>
      <c r="I1381" s="14">
        <f>IFERROR(__xludf.DUMMYFUNCTION("FILTER(WholeNMJData!D:D,WholeNMJData!$B:$B=$B1381)"),29.22667)</f>
        <v>29.22667</v>
      </c>
    </row>
    <row r="1382">
      <c r="A1382" s="3"/>
      <c r="B1382" s="3" t="str">
        <f t="shared" si="3"/>
        <v>shi_01m_m67_a3_002</v>
      </c>
      <c r="C1382" s="9" t="s">
        <v>1423</v>
      </c>
      <c r="D1382" s="12">
        <v>36.0</v>
      </c>
      <c r="E1382" s="12">
        <v>3508.708</v>
      </c>
      <c r="F1382" s="12">
        <v>0.6605</v>
      </c>
      <c r="G1382" s="14">
        <f>IFERROR(__xludf.DUMMYFUNCTION("FILTER(WholeNMJData!E:E,WholeNMJData!$B:$B=$B1382)"),338.8485)</f>
        <v>338.8485</v>
      </c>
      <c r="H1382" s="14">
        <f t="shared" si="4"/>
        <v>10.35479868</v>
      </c>
      <c r="I1382" s="14">
        <f>IFERROR(__xludf.DUMMYFUNCTION("FILTER(WholeNMJData!D:D,WholeNMJData!$B:$B=$B1382)"),29.22667)</f>
        <v>29.22667</v>
      </c>
    </row>
    <row r="1383">
      <c r="A1383" s="3"/>
      <c r="B1383" s="3" t="str">
        <f t="shared" si="3"/>
        <v>shi_01m_m67_a3_002</v>
      </c>
      <c r="C1383" s="9" t="s">
        <v>1424</v>
      </c>
      <c r="D1383" s="12">
        <v>4.0</v>
      </c>
      <c r="E1383" s="12">
        <v>4014.106</v>
      </c>
      <c r="F1383" s="12">
        <v>0.232701</v>
      </c>
      <c r="G1383" s="14">
        <f>IFERROR(__xludf.DUMMYFUNCTION("FILTER(WholeNMJData!E:E,WholeNMJData!$B:$B=$B1383)"),338.8485)</f>
        <v>338.8485</v>
      </c>
      <c r="H1383" s="14">
        <f t="shared" si="4"/>
        <v>11.8463148</v>
      </c>
      <c r="I1383" s="14">
        <f>IFERROR(__xludf.DUMMYFUNCTION("FILTER(WholeNMJData!D:D,WholeNMJData!$B:$B=$B1383)"),29.22667)</f>
        <v>29.22667</v>
      </c>
    </row>
    <row r="1384">
      <c r="A1384" s="3"/>
      <c r="B1384" s="3" t="str">
        <f t="shared" si="3"/>
        <v>shi_01m_m67_a3_002</v>
      </c>
      <c r="C1384" s="9" t="s">
        <v>1425</v>
      </c>
      <c r="D1384" s="12">
        <v>6.0</v>
      </c>
      <c r="E1384" s="12">
        <v>3818.747</v>
      </c>
      <c r="F1384" s="12">
        <v>0.602737</v>
      </c>
      <c r="G1384" s="14">
        <f>IFERROR(__xludf.DUMMYFUNCTION("FILTER(WholeNMJData!E:E,WholeNMJData!$B:$B=$B1384)"),338.8485)</f>
        <v>338.8485</v>
      </c>
      <c r="H1384" s="14">
        <f t="shared" si="4"/>
        <v>11.26977691</v>
      </c>
      <c r="I1384" s="14">
        <f>IFERROR(__xludf.DUMMYFUNCTION("FILTER(WholeNMJData!D:D,WholeNMJData!$B:$B=$B1384)"),29.22667)</f>
        <v>29.22667</v>
      </c>
    </row>
    <row r="1385">
      <c r="A1385" s="3"/>
      <c r="B1385" s="3" t="str">
        <f t="shared" si="3"/>
        <v>shi_01m_m67_a3_002</v>
      </c>
      <c r="C1385" s="9" t="s">
        <v>1426</v>
      </c>
      <c r="D1385" s="12">
        <v>3.0</v>
      </c>
      <c r="E1385" s="12">
        <v>3520.872</v>
      </c>
      <c r="F1385" s="12">
        <v>0.379469</v>
      </c>
      <c r="G1385" s="14">
        <f>IFERROR(__xludf.DUMMYFUNCTION("FILTER(WholeNMJData!E:E,WholeNMJData!$B:$B=$B1385)"),338.8485)</f>
        <v>338.8485</v>
      </c>
      <c r="H1385" s="14">
        <f t="shared" si="4"/>
        <v>10.39069673</v>
      </c>
      <c r="I1385" s="14">
        <f>IFERROR(__xludf.DUMMYFUNCTION("FILTER(WholeNMJData!D:D,WholeNMJData!$B:$B=$B1385)"),29.22667)</f>
        <v>29.22667</v>
      </c>
    </row>
    <row r="1386">
      <c r="A1386" s="3"/>
      <c r="B1386" s="3" t="str">
        <f t="shared" si="3"/>
        <v>shi_01m_m67_a3_002</v>
      </c>
      <c r="C1386" s="9" t="s">
        <v>1427</v>
      </c>
      <c r="D1386" s="12">
        <v>30.0</v>
      </c>
      <c r="E1386" s="12">
        <v>2898.093</v>
      </c>
      <c r="F1386" s="12">
        <v>0.50946</v>
      </c>
      <c r="G1386" s="14">
        <f>IFERROR(__xludf.DUMMYFUNCTION("FILTER(WholeNMJData!E:E,WholeNMJData!$B:$B=$B1386)"),338.8485)</f>
        <v>338.8485</v>
      </c>
      <c r="H1386" s="14">
        <f t="shared" si="4"/>
        <v>8.552769158</v>
      </c>
      <c r="I1386" s="14">
        <f>IFERROR(__xludf.DUMMYFUNCTION("FILTER(WholeNMJData!D:D,WholeNMJData!$B:$B=$B1386)"),29.22667)</f>
        <v>29.22667</v>
      </c>
    </row>
    <row r="1387">
      <c r="A1387" s="3"/>
      <c r="B1387" s="3" t="str">
        <f t="shared" si="3"/>
        <v>shi_01m_m67_a3_002</v>
      </c>
      <c r="C1387" s="9" t="s">
        <v>1428</v>
      </c>
      <c r="D1387" s="12">
        <v>3.0</v>
      </c>
      <c r="E1387" s="12">
        <v>3349.999</v>
      </c>
      <c r="F1387" s="12">
        <v>0.407932</v>
      </c>
      <c r="G1387" s="14">
        <f>IFERROR(__xludf.DUMMYFUNCTION("FILTER(WholeNMJData!E:E,WholeNMJData!$B:$B=$B1387)"),338.8485)</f>
        <v>338.8485</v>
      </c>
      <c r="H1387" s="14">
        <f t="shared" si="4"/>
        <v>9.886421218</v>
      </c>
      <c r="I1387" s="14">
        <f>IFERROR(__xludf.DUMMYFUNCTION("FILTER(WholeNMJData!D:D,WholeNMJData!$B:$B=$B1387)"),29.22667)</f>
        <v>29.22667</v>
      </c>
    </row>
    <row r="1388">
      <c r="A1388" s="3"/>
      <c r="B1388" s="3" t="str">
        <f t="shared" si="3"/>
        <v>shi_01m_m67_a3_002</v>
      </c>
      <c r="C1388" s="9" t="s">
        <v>1429</v>
      </c>
      <c r="D1388" s="12">
        <v>8.0</v>
      </c>
      <c r="E1388" s="12">
        <v>4422.088</v>
      </c>
      <c r="F1388" s="12">
        <v>0.460104</v>
      </c>
      <c r="G1388" s="14">
        <f>IFERROR(__xludf.DUMMYFUNCTION("FILTER(WholeNMJData!E:E,WholeNMJData!$B:$B=$B1388)"),338.8485)</f>
        <v>338.8485</v>
      </c>
      <c r="H1388" s="14">
        <f t="shared" si="4"/>
        <v>13.05033961</v>
      </c>
      <c r="I1388" s="14">
        <f>IFERROR(__xludf.DUMMYFUNCTION("FILTER(WholeNMJData!D:D,WholeNMJData!$B:$B=$B1388)"),29.22667)</f>
        <v>29.22667</v>
      </c>
    </row>
    <row r="1389">
      <c r="A1389" s="3"/>
      <c r="B1389" s="3" t="str">
        <f t="shared" si="3"/>
        <v>shi_01m_m67_a3_002</v>
      </c>
      <c r="C1389" s="9" t="s">
        <v>1430</v>
      </c>
      <c r="D1389" s="12">
        <v>8.0</v>
      </c>
      <c r="E1389" s="12">
        <v>3315.316</v>
      </c>
      <c r="F1389" s="12">
        <v>0.520217</v>
      </c>
      <c r="G1389" s="14">
        <f>IFERROR(__xludf.DUMMYFUNCTION("FILTER(WholeNMJData!E:E,WholeNMJData!$B:$B=$B1389)"),338.8485)</f>
        <v>338.8485</v>
      </c>
      <c r="H1389" s="14">
        <f t="shared" si="4"/>
        <v>9.78406574</v>
      </c>
      <c r="I1389" s="14">
        <f>IFERROR(__xludf.DUMMYFUNCTION("FILTER(WholeNMJData!D:D,WholeNMJData!$B:$B=$B1389)"),29.22667)</f>
        <v>29.22667</v>
      </c>
    </row>
    <row r="1390">
      <c r="A1390" s="3"/>
      <c r="B1390" s="3" t="str">
        <f t="shared" si="3"/>
        <v>shi_01m_m67_a3_002</v>
      </c>
      <c r="C1390" s="9" t="s">
        <v>1431</v>
      </c>
      <c r="D1390" s="12">
        <v>3.0</v>
      </c>
      <c r="E1390" s="12">
        <v>3183.87</v>
      </c>
      <c r="F1390" s="12">
        <v>0.122578</v>
      </c>
      <c r="G1390" s="14">
        <f>IFERROR(__xludf.DUMMYFUNCTION("FILTER(WholeNMJData!E:E,WholeNMJData!$B:$B=$B1390)"),338.8485)</f>
        <v>338.8485</v>
      </c>
      <c r="H1390" s="14">
        <f t="shared" si="4"/>
        <v>9.396146065</v>
      </c>
      <c r="I1390" s="14">
        <f>IFERROR(__xludf.DUMMYFUNCTION("FILTER(WholeNMJData!D:D,WholeNMJData!$B:$B=$B1390)"),29.22667)</f>
        <v>29.22667</v>
      </c>
    </row>
    <row r="1391">
      <c r="A1391" s="3"/>
      <c r="B1391" s="3" t="str">
        <f t="shared" si="3"/>
        <v>shi_01m_m67_a3_002</v>
      </c>
      <c r="C1391" s="9" t="s">
        <v>1432</v>
      </c>
      <c r="D1391" s="12">
        <v>20.0</v>
      </c>
      <c r="E1391" s="12">
        <v>4095.872</v>
      </c>
      <c r="F1391" s="12">
        <v>0.787384</v>
      </c>
      <c r="G1391" s="14">
        <f>IFERROR(__xludf.DUMMYFUNCTION("FILTER(WholeNMJData!E:E,WholeNMJData!$B:$B=$B1391)"),338.8485)</f>
        <v>338.8485</v>
      </c>
      <c r="H1391" s="14">
        <f t="shared" si="4"/>
        <v>12.08762028</v>
      </c>
      <c r="I1391" s="14">
        <f>IFERROR(__xludf.DUMMYFUNCTION("FILTER(WholeNMJData!D:D,WholeNMJData!$B:$B=$B1391)"),29.22667)</f>
        <v>29.22667</v>
      </c>
    </row>
    <row r="1392">
      <c r="A1392" s="3"/>
      <c r="B1392" s="3" t="str">
        <f t="shared" si="3"/>
        <v>shi_01m_m67_a3_002</v>
      </c>
      <c r="C1392" s="9" t="s">
        <v>1433</v>
      </c>
      <c r="D1392" s="12">
        <v>4.0</v>
      </c>
      <c r="E1392" s="12">
        <v>3548.513</v>
      </c>
      <c r="F1392" s="12">
        <v>0.40985</v>
      </c>
      <c r="G1392" s="14">
        <f>IFERROR(__xludf.DUMMYFUNCTION("FILTER(WholeNMJData!E:E,WholeNMJData!$B:$B=$B1392)"),338.8485)</f>
        <v>338.8485</v>
      </c>
      <c r="H1392" s="14">
        <f t="shared" si="4"/>
        <v>10.47227006</v>
      </c>
      <c r="I1392" s="14">
        <f>IFERROR(__xludf.DUMMYFUNCTION("FILTER(WholeNMJData!D:D,WholeNMJData!$B:$B=$B1392)"),29.22667)</f>
        <v>29.22667</v>
      </c>
    </row>
    <row r="1393">
      <c r="A1393" s="3"/>
      <c r="B1393" s="3" t="str">
        <f t="shared" si="3"/>
        <v>shi_01m_m67_a3_002</v>
      </c>
      <c r="C1393" s="9" t="s">
        <v>1434</v>
      </c>
      <c r="D1393" s="12">
        <v>26.0</v>
      </c>
      <c r="E1393" s="12">
        <v>5529.984</v>
      </c>
      <c r="F1393" s="12">
        <v>0.466513</v>
      </c>
      <c r="G1393" s="14">
        <f>IFERROR(__xludf.DUMMYFUNCTION("FILTER(WholeNMJData!E:E,WholeNMJData!$B:$B=$B1393)"),338.8485)</f>
        <v>338.8485</v>
      </c>
      <c r="H1393" s="14">
        <f t="shared" si="4"/>
        <v>16.31993059</v>
      </c>
      <c r="I1393" s="14">
        <f>IFERROR(__xludf.DUMMYFUNCTION("FILTER(WholeNMJData!D:D,WholeNMJData!$B:$B=$B1393)"),29.22667)</f>
        <v>29.22667</v>
      </c>
    </row>
    <row r="1394">
      <c r="A1394" s="3"/>
      <c r="B1394" s="3" t="str">
        <f t="shared" si="3"/>
        <v>shi_01m_m67_a3_002</v>
      </c>
      <c r="C1394" s="9" t="s">
        <v>1435</v>
      </c>
      <c r="D1394" s="12">
        <v>8.0</v>
      </c>
      <c r="E1394" s="12">
        <v>4695.283</v>
      </c>
      <c r="F1394" s="12">
        <v>0.794345</v>
      </c>
      <c r="G1394" s="14">
        <f>IFERROR(__xludf.DUMMYFUNCTION("FILTER(WholeNMJData!E:E,WholeNMJData!$B:$B=$B1394)"),338.8485)</f>
        <v>338.8485</v>
      </c>
      <c r="H1394" s="14">
        <f t="shared" si="4"/>
        <v>13.85658487</v>
      </c>
      <c r="I1394" s="14">
        <f>IFERROR(__xludf.DUMMYFUNCTION("FILTER(WholeNMJData!D:D,WholeNMJData!$B:$B=$B1394)"),29.22667)</f>
        <v>29.22667</v>
      </c>
    </row>
    <row r="1395">
      <c r="A1395" s="3"/>
      <c r="B1395" s="3" t="str">
        <f t="shared" si="3"/>
        <v>shi_01m_m67_a3_002</v>
      </c>
      <c r="C1395" s="9" t="s">
        <v>1436</v>
      </c>
      <c r="D1395" s="12">
        <v>4.0</v>
      </c>
      <c r="E1395" s="12">
        <v>3973.235</v>
      </c>
      <c r="F1395" s="12">
        <v>0.300823</v>
      </c>
      <c r="G1395" s="14">
        <f>IFERROR(__xludf.DUMMYFUNCTION("FILTER(WholeNMJData!E:E,WholeNMJData!$B:$B=$B1395)"),338.8485)</f>
        <v>338.8485</v>
      </c>
      <c r="H1395" s="14">
        <f t="shared" si="4"/>
        <v>11.72569747</v>
      </c>
      <c r="I1395" s="14">
        <f>IFERROR(__xludf.DUMMYFUNCTION("FILTER(WholeNMJData!D:D,WholeNMJData!$B:$B=$B1395)"),29.22667)</f>
        <v>29.22667</v>
      </c>
    </row>
    <row r="1396">
      <c r="A1396" s="3"/>
      <c r="B1396" s="3" t="str">
        <f t="shared" si="3"/>
        <v>shi_01m_m67_a3_002</v>
      </c>
      <c r="C1396" s="9" t="s">
        <v>1437</v>
      </c>
      <c r="D1396" s="12">
        <v>9.0</v>
      </c>
      <c r="E1396" s="12">
        <v>4088.326</v>
      </c>
      <c r="F1396" s="12">
        <v>0.498709</v>
      </c>
      <c r="G1396" s="14">
        <f>IFERROR(__xludf.DUMMYFUNCTION("FILTER(WholeNMJData!E:E,WholeNMJData!$B:$B=$B1396)"),338.8485)</f>
        <v>338.8485</v>
      </c>
      <c r="H1396" s="14">
        <f t="shared" si="4"/>
        <v>12.06535074</v>
      </c>
      <c r="I1396" s="14">
        <f>IFERROR(__xludf.DUMMYFUNCTION("FILTER(WholeNMJData!D:D,WholeNMJData!$B:$B=$B1396)"),29.22667)</f>
        <v>29.22667</v>
      </c>
    </row>
    <row r="1397">
      <c r="A1397" s="3"/>
      <c r="B1397" s="3" t="str">
        <f t="shared" si="3"/>
        <v>shi_01m_m67_a3_002</v>
      </c>
      <c r="C1397" s="9" t="s">
        <v>1438</v>
      </c>
      <c r="D1397" s="12">
        <v>12.0</v>
      </c>
      <c r="E1397" s="12">
        <v>3416.435</v>
      </c>
      <c r="F1397" s="12">
        <v>0.564379</v>
      </c>
      <c r="G1397" s="14">
        <f>IFERROR(__xludf.DUMMYFUNCTION("FILTER(WholeNMJData!E:E,WholeNMJData!$B:$B=$B1397)"),338.8485)</f>
        <v>338.8485</v>
      </c>
      <c r="H1397" s="14">
        <f t="shared" si="4"/>
        <v>10.08248524</v>
      </c>
      <c r="I1397" s="14">
        <f>IFERROR(__xludf.DUMMYFUNCTION("FILTER(WholeNMJData!D:D,WholeNMJData!$B:$B=$B1397)"),29.22667)</f>
        <v>29.22667</v>
      </c>
    </row>
    <row r="1398">
      <c r="A1398" s="3"/>
      <c r="B1398" s="3" t="str">
        <f t="shared" si="3"/>
        <v>shi_01m_m67_a3_002</v>
      </c>
      <c r="C1398" s="9" t="s">
        <v>1439</v>
      </c>
      <c r="D1398" s="12">
        <v>14.0</v>
      </c>
      <c r="E1398" s="12">
        <v>3843.539</v>
      </c>
      <c r="F1398" s="12">
        <v>0.498056</v>
      </c>
      <c r="G1398" s="14">
        <f>IFERROR(__xludf.DUMMYFUNCTION("FILTER(WholeNMJData!E:E,WholeNMJData!$B:$B=$B1398)"),338.8485)</f>
        <v>338.8485</v>
      </c>
      <c r="H1398" s="14">
        <f t="shared" si="4"/>
        <v>11.34294235</v>
      </c>
      <c r="I1398" s="14">
        <f>IFERROR(__xludf.DUMMYFUNCTION("FILTER(WholeNMJData!D:D,WholeNMJData!$B:$B=$B1398)"),29.22667)</f>
        <v>29.22667</v>
      </c>
    </row>
    <row r="1399">
      <c r="A1399" s="3"/>
      <c r="B1399" s="3" t="str">
        <f t="shared" si="3"/>
        <v>shi_01m_m67_a3_002</v>
      </c>
      <c r="C1399" s="9" t="s">
        <v>1440</v>
      </c>
      <c r="D1399" s="12">
        <v>196.0</v>
      </c>
      <c r="E1399" s="12">
        <v>4723.64</v>
      </c>
      <c r="F1399" s="12">
        <v>1.007496</v>
      </c>
      <c r="G1399" s="14">
        <f>IFERROR(__xludf.DUMMYFUNCTION("FILTER(WholeNMJData!E:E,WholeNMJData!$B:$B=$B1399)"),338.8485)</f>
        <v>338.8485</v>
      </c>
      <c r="H1399" s="14">
        <f t="shared" si="4"/>
        <v>13.94027124</v>
      </c>
      <c r="I1399" s="14">
        <f>IFERROR(__xludf.DUMMYFUNCTION("FILTER(WholeNMJData!D:D,WholeNMJData!$B:$B=$B1399)"),29.22667)</f>
        <v>29.22667</v>
      </c>
    </row>
    <row r="1400">
      <c r="A1400" s="3"/>
      <c r="B1400" s="3" t="str">
        <f t="shared" si="3"/>
        <v>shi_01m_m67_a3_002</v>
      </c>
      <c r="C1400" s="9" t="s">
        <v>1441</v>
      </c>
      <c r="D1400" s="12">
        <v>19.0</v>
      </c>
      <c r="E1400" s="12">
        <v>4092.623</v>
      </c>
      <c r="F1400" s="12">
        <v>0.914402</v>
      </c>
      <c r="G1400" s="14">
        <f>IFERROR(__xludf.DUMMYFUNCTION("FILTER(WholeNMJData!E:E,WholeNMJData!$B:$B=$B1400)"),338.8485)</f>
        <v>338.8485</v>
      </c>
      <c r="H1400" s="14">
        <f t="shared" si="4"/>
        <v>12.07803192</v>
      </c>
      <c r="I1400" s="14">
        <f>IFERROR(__xludf.DUMMYFUNCTION("FILTER(WholeNMJData!D:D,WholeNMJData!$B:$B=$B1400)"),29.22667)</f>
        <v>29.22667</v>
      </c>
    </row>
    <row r="1401">
      <c r="A1401" s="3"/>
      <c r="B1401" s="3" t="str">
        <f t="shared" si="3"/>
        <v>shi_01m_m67_a3_002</v>
      </c>
      <c r="C1401" s="9" t="s">
        <v>1442</v>
      </c>
      <c r="D1401" s="12">
        <v>17.0</v>
      </c>
      <c r="E1401" s="12">
        <v>2996.274</v>
      </c>
      <c r="F1401" s="12">
        <v>0.663113</v>
      </c>
      <c r="G1401" s="14">
        <f>IFERROR(__xludf.DUMMYFUNCTION("FILTER(WholeNMJData!E:E,WholeNMJData!$B:$B=$B1401)"),338.8485)</f>
        <v>338.8485</v>
      </c>
      <c r="H1401" s="14">
        <f t="shared" si="4"/>
        <v>8.842518117</v>
      </c>
      <c r="I1401" s="14">
        <f>IFERROR(__xludf.DUMMYFUNCTION("FILTER(WholeNMJData!D:D,WholeNMJData!$B:$B=$B1401)"),29.22667)</f>
        <v>29.22667</v>
      </c>
    </row>
    <row r="1402">
      <c r="A1402" s="3"/>
      <c r="B1402" s="3" t="str">
        <f t="shared" si="3"/>
        <v>shi_01m_m67_a3_003</v>
      </c>
      <c r="C1402" s="9" t="s">
        <v>1443</v>
      </c>
      <c r="D1402" s="12">
        <v>34.0</v>
      </c>
      <c r="E1402" s="12">
        <v>4731.721</v>
      </c>
      <c r="F1402" s="12">
        <v>0.612861</v>
      </c>
      <c r="G1402" s="14">
        <f>IFERROR(__xludf.DUMMYFUNCTION("FILTER(WholeNMJData!E:E,WholeNMJData!$B:$B=$B1402)"),253.1768)</f>
        <v>253.1768</v>
      </c>
      <c r="H1402" s="14">
        <f t="shared" si="4"/>
        <v>18.68939413</v>
      </c>
      <c r="I1402" s="14">
        <f>IFERROR(__xludf.DUMMYFUNCTION("FILTER(WholeNMJData!D:D,WholeNMJData!$B:$B=$B1402)"),59.43111)</f>
        <v>59.43111</v>
      </c>
    </row>
    <row r="1403">
      <c r="A1403" s="3"/>
      <c r="B1403" s="3" t="str">
        <f t="shared" si="3"/>
        <v>shi_01m_m67_a3_003</v>
      </c>
      <c r="C1403" s="9" t="s">
        <v>1444</v>
      </c>
      <c r="D1403" s="12">
        <v>17.0</v>
      </c>
      <c r="E1403" s="12">
        <v>2854.792</v>
      </c>
      <c r="F1403" s="12">
        <v>0.532293</v>
      </c>
      <c r="G1403" s="14">
        <f>IFERROR(__xludf.DUMMYFUNCTION("FILTER(WholeNMJData!E:E,WholeNMJData!$B:$B=$B1403)"),253.1768)</f>
        <v>253.1768</v>
      </c>
      <c r="H1403" s="14">
        <f t="shared" si="4"/>
        <v>11.2758831</v>
      </c>
      <c r="I1403" s="14">
        <f>IFERROR(__xludf.DUMMYFUNCTION("FILTER(WholeNMJData!D:D,WholeNMJData!$B:$B=$B1403)"),59.43111)</f>
        <v>59.43111</v>
      </c>
    </row>
    <row r="1404">
      <c r="A1404" s="3"/>
      <c r="B1404" s="3" t="str">
        <f t="shared" si="3"/>
        <v>shi_01m_m67_a3_003</v>
      </c>
      <c r="C1404" s="9" t="s">
        <v>1445</v>
      </c>
      <c r="D1404" s="12">
        <v>19.0</v>
      </c>
      <c r="E1404" s="12">
        <v>4059.11</v>
      </c>
      <c r="F1404" s="12">
        <v>0.912004</v>
      </c>
      <c r="G1404" s="14">
        <f>IFERROR(__xludf.DUMMYFUNCTION("FILTER(WholeNMJData!E:E,WholeNMJData!$B:$B=$B1404)"),253.1768)</f>
        <v>253.1768</v>
      </c>
      <c r="H1404" s="14">
        <f t="shared" si="4"/>
        <v>16.03270916</v>
      </c>
      <c r="I1404" s="14">
        <f>IFERROR(__xludf.DUMMYFUNCTION("FILTER(WholeNMJData!D:D,WholeNMJData!$B:$B=$B1404)"),59.43111)</f>
        <v>59.43111</v>
      </c>
    </row>
    <row r="1405">
      <c r="A1405" s="3"/>
      <c r="B1405" s="3" t="str">
        <f t="shared" si="3"/>
        <v>shi_01m_m67_a3_003</v>
      </c>
      <c r="C1405" s="9" t="s">
        <v>1446</v>
      </c>
      <c r="D1405" s="12">
        <v>13.0</v>
      </c>
      <c r="E1405" s="12">
        <v>2595.991</v>
      </c>
      <c r="F1405" s="12">
        <v>0.599706</v>
      </c>
      <c r="G1405" s="14">
        <f>IFERROR(__xludf.DUMMYFUNCTION("FILTER(WholeNMJData!E:E,WholeNMJData!$B:$B=$B1405)"),253.1768)</f>
        <v>253.1768</v>
      </c>
      <c r="H1405" s="14">
        <f t="shared" si="4"/>
        <v>10.25366858</v>
      </c>
      <c r="I1405" s="14">
        <f>IFERROR(__xludf.DUMMYFUNCTION("FILTER(WholeNMJData!D:D,WholeNMJData!$B:$B=$B1405)"),59.43111)</f>
        <v>59.43111</v>
      </c>
    </row>
    <row r="1406">
      <c r="A1406" s="3"/>
      <c r="B1406" s="3" t="str">
        <f t="shared" si="3"/>
        <v>shi_01m_m67_a3_003</v>
      </c>
      <c r="C1406" s="9" t="s">
        <v>1447</v>
      </c>
      <c r="D1406" s="12">
        <v>11.0</v>
      </c>
      <c r="E1406" s="12">
        <v>3202.929</v>
      </c>
      <c r="F1406" s="12">
        <v>0.905348</v>
      </c>
      <c r="G1406" s="14">
        <f>IFERROR(__xludf.DUMMYFUNCTION("FILTER(WholeNMJData!E:E,WholeNMJData!$B:$B=$B1406)"),253.1768)</f>
        <v>253.1768</v>
      </c>
      <c r="H1406" s="14">
        <f t="shared" si="4"/>
        <v>12.65095775</v>
      </c>
      <c r="I1406" s="14">
        <f>IFERROR(__xludf.DUMMYFUNCTION("FILTER(WholeNMJData!D:D,WholeNMJData!$B:$B=$B1406)"),59.43111)</f>
        <v>59.43111</v>
      </c>
    </row>
    <row r="1407">
      <c r="A1407" s="3"/>
      <c r="B1407" s="3" t="str">
        <f t="shared" si="3"/>
        <v>shi_01m_m67_a3_003</v>
      </c>
      <c r="C1407" s="9" t="s">
        <v>1448</v>
      </c>
      <c r="D1407" s="12">
        <v>4.0</v>
      </c>
      <c r="E1407" s="12">
        <v>1696.9</v>
      </c>
      <c r="F1407" s="12">
        <v>0.235373</v>
      </c>
      <c r="G1407" s="14">
        <f>IFERROR(__xludf.DUMMYFUNCTION("FILTER(WholeNMJData!E:E,WholeNMJData!$B:$B=$B1407)"),253.1768)</f>
        <v>253.1768</v>
      </c>
      <c r="H1407" s="14">
        <f t="shared" si="4"/>
        <v>6.70243087</v>
      </c>
      <c r="I1407" s="14">
        <f>IFERROR(__xludf.DUMMYFUNCTION("FILTER(WholeNMJData!D:D,WholeNMJData!$B:$B=$B1407)"),59.43111)</f>
        <v>59.43111</v>
      </c>
    </row>
    <row r="1408">
      <c r="A1408" s="3"/>
      <c r="B1408" s="3" t="str">
        <f t="shared" si="3"/>
        <v>shi_01m_m67_a3_003</v>
      </c>
      <c r="C1408" s="9" t="s">
        <v>1449</v>
      </c>
      <c r="D1408" s="12">
        <v>22.0</v>
      </c>
      <c r="E1408" s="12">
        <v>3566.404</v>
      </c>
      <c r="F1408" s="12">
        <v>0.54175</v>
      </c>
      <c r="G1408" s="14">
        <f>IFERROR(__xludf.DUMMYFUNCTION("FILTER(WholeNMJData!E:E,WholeNMJData!$B:$B=$B1408)"),253.1768)</f>
        <v>253.1768</v>
      </c>
      <c r="H1408" s="14">
        <f t="shared" si="4"/>
        <v>14.08661457</v>
      </c>
      <c r="I1408" s="14">
        <f>IFERROR(__xludf.DUMMYFUNCTION("FILTER(WholeNMJData!D:D,WholeNMJData!$B:$B=$B1408)"),59.43111)</f>
        <v>59.43111</v>
      </c>
    </row>
    <row r="1409">
      <c r="A1409" s="3"/>
      <c r="B1409" s="3" t="str">
        <f t="shared" si="3"/>
        <v>shi_01m_m67_a3_003</v>
      </c>
      <c r="C1409" s="9" t="s">
        <v>1450</v>
      </c>
      <c r="D1409" s="12">
        <v>48.0</v>
      </c>
      <c r="E1409" s="12">
        <v>4192.899</v>
      </c>
      <c r="F1409" s="12">
        <v>1.03819</v>
      </c>
      <c r="G1409" s="14">
        <f>IFERROR(__xludf.DUMMYFUNCTION("FILTER(WholeNMJData!E:E,WholeNMJData!$B:$B=$B1409)"),253.1768)</f>
        <v>253.1768</v>
      </c>
      <c r="H1409" s="14">
        <f t="shared" si="4"/>
        <v>16.56115015</v>
      </c>
      <c r="I1409" s="14">
        <f>IFERROR(__xludf.DUMMYFUNCTION("FILTER(WholeNMJData!D:D,WholeNMJData!$B:$B=$B1409)"),59.43111)</f>
        <v>59.43111</v>
      </c>
    </row>
    <row r="1410">
      <c r="A1410" s="3"/>
      <c r="B1410" s="3" t="str">
        <f t="shared" si="3"/>
        <v>shi_01m_m67_a3_003</v>
      </c>
      <c r="C1410" s="9" t="s">
        <v>1451</v>
      </c>
      <c r="D1410" s="12">
        <v>5.0</v>
      </c>
      <c r="E1410" s="12">
        <v>1850.841</v>
      </c>
      <c r="F1410" s="12">
        <v>0.337793</v>
      </c>
      <c r="G1410" s="14">
        <f>IFERROR(__xludf.DUMMYFUNCTION("FILTER(WholeNMJData!E:E,WholeNMJData!$B:$B=$B1410)"),253.1768)</f>
        <v>253.1768</v>
      </c>
      <c r="H1410" s="14">
        <f t="shared" si="4"/>
        <v>7.310468416</v>
      </c>
      <c r="I1410" s="14">
        <f>IFERROR(__xludf.DUMMYFUNCTION("FILTER(WholeNMJData!D:D,WholeNMJData!$B:$B=$B1410)"),59.43111)</f>
        <v>59.43111</v>
      </c>
    </row>
    <row r="1411">
      <c r="A1411" s="3"/>
      <c r="B1411" s="3" t="str">
        <f t="shared" si="3"/>
        <v>shi_01m_m67_a3_003</v>
      </c>
      <c r="C1411" s="9" t="s">
        <v>1452</v>
      </c>
      <c r="D1411" s="12">
        <v>16.0</v>
      </c>
      <c r="E1411" s="12">
        <v>2282.601</v>
      </c>
      <c r="F1411" s="12">
        <v>0.65555</v>
      </c>
      <c r="G1411" s="14">
        <f>IFERROR(__xludf.DUMMYFUNCTION("FILTER(WholeNMJData!E:E,WholeNMJData!$B:$B=$B1411)"),253.1768)</f>
        <v>253.1768</v>
      </c>
      <c r="H1411" s="14">
        <f t="shared" si="4"/>
        <v>9.015837944</v>
      </c>
      <c r="I1411" s="14">
        <f>IFERROR(__xludf.DUMMYFUNCTION("FILTER(WholeNMJData!D:D,WholeNMJData!$B:$B=$B1411)"),59.43111)</f>
        <v>59.43111</v>
      </c>
    </row>
    <row r="1412">
      <c r="A1412" s="3"/>
      <c r="B1412" s="3" t="str">
        <f t="shared" si="3"/>
        <v>shi_01m_m67_a3_003</v>
      </c>
      <c r="C1412" s="9" t="s">
        <v>1453</v>
      </c>
      <c r="D1412" s="12">
        <v>67.0</v>
      </c>
      <c r="E1412" s="12">
        <v>3175.701</v>
      </c>
      <c r="F1412" s="12">
        <v>0.953844</v>
      </c>
      <c r="G1412" s="14">
        <f>IFERROR(__xludf.DUMMYFUNCTION("FILTER(WholeNMJData!E:E,WholeNMJData!$B:$B=$B1412)"),253.1768)</f>
        <v>253.1768</v>
      </c>
      <c r="H1412" s="14">
        <f t="shared" si="4"/>
        <v>12.54341235</v>
      </c>
      <c r="I1412" s="14">
        <f>IFERROR(__xludf.DUMMYFUNCTION("FILTER(WholeNMJData!D:D,WholeNMJData!$B:$B=$B1412)"),59.43111)</f>
        <v>59.43111</v>
      </c>
    </row>
    <row r="1413">
      <c r="A1413" s="3"/>
      <c r="B1413" s="3" t="str">
        <f t="shared" si="3"/>
        <v>shi_01m_m67_a3_003</v>
      </c>
      <c r="C1413" s="9" t="s">
        <v>1454</v>
      </c>
      <c r="D1413" s="12">
        <v>32.0</v>
      </c>
      <c r="E1413" s="12">
        <v>3711.713</v>
      </c>
      <c r="F1413" s="12">
        <v>0.801277</v>
      </c>
      <c r="G1413" s="14">
        <f>IFERROR(__xludf.DUMMYFUNCTION("FILTER(WholeNMJData!E:E,WholeNMJData!$B:$B=$B1413)"),253.1768)</f>
        <v>253.1768</v>
      </c>
      <c r="H1413" s="14">
        <f t="shared" si="4"/>
        <v>14.66055737</v>
      </c>
      <c r="I1413" s="14">
        <f>IFERROR(__xludf.DUMMYFUNCTION("FILTER(WholeNMJData!D:D,WholeNMJData!$B:$B=$B1413)"),59.43111)</f>
        <v>59.43111</v>
      </c>
    </row>
    <row r="1414">
      <c r="A1414" s="3"/>
      <c r="B1414" s="3" t="str">
        <f t="shared" si="3"/>
        <v>shi_01m_m67_a3_003</v>
      </c>
      <c r="C1414" s="9" t="s">
        <v>1455</v>
      </c>
      <c r="D1414" s="12">
        <v>102.0</v>
      </c>
      <c r="E1414" s="12">
        <v>3608.744</v>
      </c>
      <c r="F1414" s="12">
        <v>1.179895</v>
      </c>
      <c r="G1414" s="14">
        <f>IFERROR(__xludf.DUMMYFUNCTION("FILTER(WholeNMJData!E:E,WholeNMJData!$B:$B=$B1414)"),253.1768)</f>
        <v>253.1768</v>
      </c>
      <c r="H1414" s="14">
        <f t="shared" si="4"/>
        <v>14.25384948</v>
      </c>
      <c r="I1414" s="14">
        <f>IFERROR(__xludf.DUMMYFUNCTION("FILTER(WholeNMJData!D:D,WholeNMJData!$B:$B=$B1414)"),59.43111)</f>
        <v>59.43111</v>
      </c>
    </row>
    <row r="1415">
      <c r="A1415" s="3"/>
      <c r="B1415" s="3" t="str">
        <f t="shared" si="3"/>
        <v>shi_01m_m67_a3_003</v>
      </c>
      <c r="C1415" s="9" t="s">
        <v>1456</v>
      </c>
      <c r="D1415" s="12">
        <v>15.0</v>
      </c>
      <c r="E1415" s="12">
        <v>2958.536</v>
      </c>
      <c r="F1415" s="12">
        <v>0.802762</v>
      </c>
      <c r="G1415" s="14">
        <f>IFERROR(__xludf.DUMMYFUNCTION("FILTER(WholeNMJData!E:E,WholeNMJData!$B:$B=$B1415)"),253.1768)</f>
        <v>253.1768</v>
      </c>
      <c r="H1415" s="14">
        <f t="shared" si="4"/>
        <v>11.68565208</v>
      </c>
      <c r="I1415" s="14">
        <f>IFERROR(__xludf.DUMMYFUNCTION("FILTER(WholeNMJData!D:D,WholeNMJData!$B:$B=$B1415)"),59.43111)</f>
        <v>59.43111</v>
      </c>
    </row>
    <row r="1416">
      <c r="A1416" s="3"/>
      <c r="B1416" s="3" t="str">
        <f t="shared" si="3"/>
        <v>shi_01m_m67_a3_003</v>
      </c>
      <c r="C1416" s="9" t="s">
        <v>1457</v>
      </c>
      <c r="D1416" s="12">
        <v>3.0</v>
      </c>
      <c r="E1416" s="12">
        <v>1881.749</v>
      </c>
      <c r="F1416" s="12">
        <v>0.253694</v>
      </c>
      <c r="G1416" s="14">
        <f>IFERROR(__xludf.DUMMYFUNCTION("FILTER(WholeNMJData!E:E,WholeNMJData!$B:$B=$B1416)"),253.1768)</f>
        <v>253.1768</v>
      </c>
      <c r="H1416" s="14">
        <f t="shared" si="4"/>
        <v>7.432549112</v>
      </c>
      <c r="I1416" s="14">
        <f>IFERROR(__xludf.DUMMYFUNCTION("FILTER(WholeNMJData!D:D,WholeNMJData!$B:$B=$B1416)"),59.43111)</f>
        <v>59.43111</v>
      </c>
    </row>
    <row r="1417">
      <c r="A1417" s="3"/>
      <c r="B1417" s="3" t="str">
        <f t="shared" si="3"/>
        <v>shi_01m_m67_a3_003</v>
      </c>
      <c r="C1417" s="9" t="s">
        <v>1458</v>
      </c>
      <c r="D1417" s="12">
        <v>15.0</v>
      </c>
      <c r="E1417" s="12">
        <v>2062.68</v>
      </c>
      <c r="F1417" s="12">
        <v>0.516849</v>
      </c>
      <c r="G1417" s="14">
        <f>IFERROR(__xludf.DUMMYFUNCTION("FILTER(WholeNMJData!E:E,WholeNMJData!$B:$B=$B1417)"),253.1768)</f>
        <v>253.1768</v>
      </c>
      <c r="H1417" s="14">
        <f t="shared" si="4"/>
        <v>8.147192002</v>
      </c>
      <c r="I1417" s="14">
        <f>IFERROR(__xludf.DUMMYFUNCTION("FILTER(WholeNMJData!D:D,WholeNMJData!$B:$B=$B1417)"),59.43111)</f>
        <v>59.43111</v>
      </c>
    </row>
    <row r="1418">
      <c r="A1418" s="3"/>
      <c r="B1418" s="3" t="str">
        <f t="shared" si="3"/>
        <v>shi_01m_m67_a3_003</v>
      </c>
      <c r="C1418" s="9" t="s">
        <v>1459</v>
      </c>
      <c r="D1418" s="12">
        <v>9.0</v>
      </c>
      <c r="E1418" s="12">
        <v>1941.124</v>
      </c>
      <c r="F1418" s="12">
        <v>0.687404</v>
      </c>
      <c r="G1418" s="14">
        <f>IFERROR(__xludf.DUMMYFUNCTION("FILTER(WholeNMJData!E:E,WholeNMJData!$B:$B=$B1418)"),253.1768)</f>
        <v>253.1768</v>
      </c>
      <c r="H1418" s="14">
        <f t="shared" si="4"/>
        <v>7.667069021</v>
      </c>
      <c r="I1418" s="14">
        <f>IFERROR(__xludf.DUMMYFUNCTION("FILTER(WholeNMJData!D:D,WholeNMJData!$B:$B=$B1418)"),59.43111)</f>
        <v>59.43111</v>
      </c>
    </row>
    <row r="1419">
      <c r="A1419" s="3"/>
      <c r="B1419" s="3" t="str">
        <f t="shared" si="3"/>
        <v>shi_01m_m67_a3_003</v>
      </c>
      <c r="C1419" s="9" t="s">
        <v>1460</v>
      </c>
      <c r="D1419" s="12">
        <v>5.0</v>
      </c>
      <c r="E1419" s="12">
        <v>2626.197</v>
      </c>
      <c r="F1419" s="12">
        <v>0.377831</v>
      </c>
      <c r="G1419" s="14">
        <f>IFERROR(__xludf.DUMMYFUNCTION("FILTER(WholeNMJData!E:E,WholeNMJData!$B:$B=$B1419)"),253.1768)</f>
        <v>253.1768</v>
      </c>
      <c r="H1419" s="14">
        <f t="shared" si="4"/>
        <v>10.37297651</v>
      </c>
      <c r="I1419" s="14">
        <f>IFERROR(__xludf.DUMMYFUNCTION("FILTER(WholeNMJData!D:D,WholeNMJData!$B:$B=$B1419)"),59.43111)</f>
        <v>59.43111</v>
      </c>
    </row>
    <row r="1420">
      <c r="A1420" s="3"/>
      <c r="B1420" s="3" t="str">
        <f t="shared" si="3"/>
        <v>shi_01m_m67_a3_003</v>
      </c>
      <c r="C1420" s="9" t="s">
        <v>1461</v>
      </c>
      <c r="D1420" s="12">
        <v>6.0</v>
      </c>
      <c r="E1420" s="12">
        <v>2156.092</v>
      </c>
      <c r="F1420" s="12">
        <v>0.648076</v>
      </c>
      <c r="G1420" s="14">
        <f>IFERROR(__xludf.DUMMYFUNCTION("FILTER(WholeNMJData!E:E,WholeNMJData!$B:$B=$B1420)"),253.1768)</f>
        <v>253.1768</v>
      </c>
      <c r="H1420" s="14">
        <f t="shared" si="4"/>
        <v>8.516151559</v>
      </c>
      <c r="I1420" s="14">
        <f>IFERROR(__xludf.DUMMYFUNCTION("FILTER(WholeNMJData!D:D,WholeNMJData!$B:$B=$B1420)"),59.43111)</f>
        <v>59.43111</v>
      </c>
    </row>
    <row r="1421">
      <c r="A1421" s="3"/>
      <c r="B1421" s="3" t="str">
        <f t="shared" si="3"/>
        <v>shi_01m_m67_a3_003</v>
      </c>
      <c r="C1421" s="9" t="s">
        <v>1462</v>
      </c>
      <c r="D1421" s="12">
        <v>5.0</v>
      </c>
      <c r="E1421" s="12">
        <v>2040.134</v>
      </c>
      <c r="F1421" s="12">
        <v>0.648383</v>
      </c>
      <c r="G1421" s="14">
        <f>IFERROR(__xludf.DUMMYFUNCTION("FILTER(WholeNMJData!E:E,WholeNMJData!$B:$B=$B1421)"),253.1768)</f>
        <v>253.1768</v>
      </c>
      <c r="H1421" s="14">
        <f t="shared" si="4"/>
        <v>8.058139608</v>
      </c>
      <c r="I1421" s="14">
        <f>IFERROR(__xludf.DUMMYFUNCTION("FILTER(WholeNMJData!D:D,WholeNMJData!$B:$B=$B1421)"),59.43111)</f>
        <v>59.43111</v>
      </c>
    </row>
    <row r="1422">
      <c r="A1422" s="3"/>
      <c r="B1422" s="3" t="str">
        <f t="shared" si="3"/>
        <v>shi_01m_m67_a3_003</v>
      </c>
      <c r="C1422" s="9" t="s">
        <v>1463</v>
      </c>
      <c r="D1422" s="12">
        <v>25.0</v>
      </c>
      <c r="E1422" s="12">
        <v>2748.48</v>
      </c>
      <c r="F1422" s="12">
        <v>0.769772</v>
      </c>
      <c r="G1422" s="14">
        <f>IFERROR(__xludf.DUMMYFUNCTION("FILTER(WholeNMJData!E:E,WholeNMJData!$B:$B=$B1422)"),253.1768)</f>
        <v>253.1768</v>
      </c>
      <c r="H1422" s="14">
        <f t="shared" si="4"/>
        <v>10.85597101</v>
      </c>
      <c r="I1422" s="14">
        <f>IFERROR(__xludf.DUMMYFUNCTION("FILTER(WholeNMJData!D:D,WholeNMJData!$B:$B=$B1422)"),59.43111)</f>
        <v>59.43111</v>
      </c>
    </row>
    <row r="1423">
      <c r="A1423" s="3"/>
      <c r="B1423" s="3" t="str">
        <f t="shared" si="3"/>
        <v>shi_01m_m67_a3_003</v>
      </c>
      <c r="C1423" s="9" t="s">
        <v>1464</v>
      </c>
      <c r="D1423" s="12">
        <v>15.0</v>
      </c>
      <c r="E1423" s="12">
        <v>2576.045</v>
      </c>
      <c r="F1423" s="12">
        <v>0.728116</v>
      </c>
      <c r="G1423" s="14">
        <f>IFERROR(__xludf.DUMMYFUNCTION("FILTER(WholeNMJData!E:E,WholeNMJData!$B:$B=$B1423)"),253.1768)</f>
        <v>253.1768</v>
      </c>
      <c r="H1423" s="14">
        <f t="shared" si="4"/>
        <v>10.17488569</v>
      </c>
      <c r="I1423" s="14">
        <f>IFERROR(__xludf.DUMMYFUNCTION("FILTER(WholeNMJData!D:D,WholeNMJData!$B:$B=$B1423)"),59.43111)</f>
        <v>59.43111</v>
      </c>
    </row>
    <row r="1424">
      <c r="A1424" s="3"/>
      <c r="B1424" s="3" t="str">
        <f t="shared" si="3"/>
        <v>shi_01m_m67_a3_003</v>
      </c>
      <c r="C1424" s="9" t="s">
        <v>1465</v>
      </c>
      <c r="D1424" s="12">
        <v>5.0</v>
      </c>
      <c r="E1424" s="12">
        <v>1971.98</v>
      </c>
      <c r="F1424" s="12">
        <v>0.450246</v>
      </c>
      <c r="G1424" s="14">
        <f>IFERROR(__xludf.DUMMYFUNCTION("FILTER(WholeNMJData!E:E,WholeNMJData!$B:$B=$B1424)"),253.1768)</f>
        <v>253.1768</v>
      </c>
      <c r="H1424" s="14">
        <f t="shared" si="4"/>
        <v>7.788944327</v>
      </c>
      <c r="I1424" s="14">
        <f>IFERROR(__xludf.DUMMYFUNCTION("FILTER(WholeNMJData!D:D,WholeNMJData!$B:$B=$B1424)"),59.43111)</f>
        <v>59.43111</v>
      </c>
    </row>
    <row r="1425">
      <c r="A1425" s="3"/>
      <c r="B1425" s="3" t="str">
        <f t="shared" si="3"/>
        <v>shi_01m_m67_a3_003</v>
      </c>
      <c r="C1425" s="9" t="s">
        <v>1466</v>
      </c>
      <c r="D1425" s="12">
        <v>3.0</v>
      </c>
      <c r="E1425" s="12">
        <v>2113.612</v>
      </c>
      <c r="F1425" s="12">
        <v>0.36665</v>
      </c>
      <c r="G1425" s="14">
        <f>IFERROR(__xludf.DUMMYFUNCTION("FILTER(WholeNMJData!E:E,WholeNMJData!$B:$B=$B1425)"),253.1768)</f>
        <v>253.1768</v>
      </c>
      <c r="H1425" s="14">
        <f t="shared" si="4"/>
        <v>8.348363673</v>
      </c>
      <c r="I1425" s="14">
        <f>IFERROR(__xludf.DUMMYFUNCTION("FILTER(WholeNMJData!D:D,WholeNMJData!$B:$B=$B1425)"),59.43111)</f>
        <v>59.43111</v>
      </c>
    </row>
    <row r="1426">
      <c r="A1426" s="3"/>
      <c r="B1426" s="3" t="str">
        <f t="shared" si="3"/>
        <v>shi_01m_m67_a3_003</v>
      </c>
      <c r="C1426" s="9" t="s">
        <v>1467</v>
      </c>
      <c r="D1426" s="12">
        <v>5.0</v>
      </c>
      <c r="E1426" s="12">
        <v>1795.166</v>
      </c>
      <c r="F1426" s="12">
        <v>0.542141</v>
      </c>
      <c r="G1426" s="14">
        <f>IFERROR(__xludf.DUMMYFUNCTION("FILTER(WholeNMJData!E:E,WholeNMJData!$B:$B=$B1426)"),253.1768)</f>
        <v>253.1768</v>
      </c>
      <c r="H1426" s="14">
        <f t="shared" si="4"/>
        <v>7.0905628</v>
      </c>
      <c r="I1426" s="14">
        <f>IFERROR(__xludf.DUMMYFUNCTION("FILTER(WholeNMJData!D:D,WholeNMJData!$B:$B=$B1426)"),59.43111)</f>
        <v>59.43111</v>
      </c>
    </row>
    <row r="1427">
      <c r="A1427" s="3"/>
      <c r="B1427" s="3" t="str">
        <f t="shared" si="3"/>
        <v>shi_01m_m67_a3_003</v>
      </c>
      <c r="C1427" s="9" t="s">
        <v>1468</v>
      </c>
      <c r="D1427" s="12">
        <v>6.0</v>
      </c>
      <c r="E1427" s="12">
        <v>1921.291</v>
      </c>
      <c r="F1427" s="12">
        <v>0.414126</v>
      </c>
      <c r="G1427" s="14">
        <f>IFERROR(__xludf.DUMMYFUNCTION("FILTER(WholeNMJData!E:E,WholeNMJData!$B:$B=$B1427)"),253.1768)</f>
        <v>253.1768</v>
      </c>
      <c r="H1427" s="14">
        <f t="shared" si="4"/>
        <v>7.588732459</v>
      </c>
      <c r="I1427" s="14">
        <f>IFERROR(__xludf.DUMMYFUNCTION("FILTER(WholeNMJData!D:D,WholeNMJData!$B:$B=$B1427)"),59.43111)</f>
        <v>59.43111</v>
      </c>
    </row>
    <row r="1428">
      <c r="A1428" s="3"/>
      <c r="B1428" s="3" t="str">
        <f t="shared" si="3"/>
        <v>shi_01m_m67_a3_003</v>
      </c>
      <c r="C1428" s="9" t="s">
        <v>1469</v>
      </c>
      <c r="D1428" s="12">
        <v>9.0</v>
      </c>
      <c r="E1428" s="12">
        <v>2566.816</v>
      </c>
      <c r="F1428" s="12">
        <v>0.682371</v>
      </c>
      <c r="G1428" s="14">
        <f>IFERROR(__xludf.DUMMYFUNCTION("FILTER(WholeNMJData!E:E,WholeNMJData!$B:$B=$B1428)"),253.1768)</f>
        <v>253.1768</v>
      </c>
      <c r="H1428" s="14">
        <f t="shared" si="4"/>
        <v>10.13843291</v>
      </c>
      <c r="I1428" s="14">
        <f>IFERROR(__xludf.DUMMYFUNCTION("FILTER(WholeNMJData!D:D,WholeNMJData!$B:$B=$B1428)"),59.43111)</f>
        <v>59.43111</v>
      </c>
    </row>
    <row r="1429">
      <c r="A1429" s="3"/>
      <c r="B1429" s="3" t="str">
        <f t="shared" si="3"/>
        <v>shi_01m_m67_a3_003</v>
      </c>
      <c r="C1429" s="9" t="s">
        <v>1470</v>
      </c>
      <c r="D1429" s="12">
        <v>40.0</v>
      </c>
      <c r="E1429" s="12">
        <v>3836.272</v>
      </c>
      <c r="F1429" s="12">
        <v>1.340096</v>
      </c>
      <c r="G1429" s="14">
        <f>IFERROR(__xludf.DUMMYFUNCTION("FILTER(WholeNMJData!E:E,WholeNMJData!$B:$B=$B1429)"),253.1768)</f>
        <v>253.1768</v>
      </c>
      <c r="H1429" s="14">
        <f t="shared" si="4"/>
        <v>15.15254162</v>
      </c>
      <c r="I1429" s="14">
        <f>IFERROR(__xludf.DUMMYFUNCTION("FILTER(WholeNMJData!D:D,WholeNMJData!$B:$B=$B1429)"),59.43111)</f>
        <v>59.43111</v>
      </c>
    </row>
    <row r="1430">
      <c r="A1430" s="3"/>
      <c r="B1430" s="3" t="str">
        <f t="shared" si="3"/>
        <v>shi_01m_m67_a3_003</v>
      </c>
      <c r="C1430" s="9" t="s">
        <v>1471</v>
      </c>
      <c r="D1430" s="12">
        <v>52.0</v>
      </c>
      <c r="E1430" s="12">
        <v>5651.143</v>
      </c>
      <c r="F1430" s="12">
        <v>0.94212</v>
      </c>
      <c r="G1430" s="14">
        <f>IFERROR(__xludf.DUMMYFUNCTION("FILTER(WholeNMJData!E:E,WholeNMJData!$B:$B=$B1430)"),253.1768)</f>
        <v>253.1768</v>
      </c>
      <c r="H1430" s="14">
        <f t="shared" si="4"/>
        <v>22.32093541</v>
      </c>
      <c r="I1430" s="14">
        <f>IFERROR(__xludf.DUMMYFUNCTION("FILTER(WholeNMJData!D:D,WholeNMJData!$B:$B=$B1430)"),59.43111)</f>
        <v>59.43111</v>
      </c>
    </row>
    <row r="1431">
      <c r="A1431" s="3"/>
      <c r="B1431" s="3" t="str">
        <f t="shared" si="3"/>
        <v>shi_01m_m67_a3_003</v>
      </c>
      <c r="C1431" s="9" t="s">
        <v>1472</v>
      </c>
      <c r="D1431" s="12">
        <v>23.0</v>
      </c>
      <c r="E1431" s="12">
        <v>2672.707</v>
      </c>
      <c r="F1431" s="12">
        <v>0.785649</v>
      </c>
      <c r="G1431" s="14">
        <f>IFERROR(__xludf.DUMMYFUNCTION("FILTER(WholeNMJData!E:E,WholeNMJData!$B:$B=$B1431)"),253.1768)</f>
        <v>253.1768</v>
      </c>
      <c r="H1431" s="14">
        <f t="shared" si="4"/>
        <v>10.55668213</v>
      </c>
      <c r="I1431" s="14">
        <f>IFERROR(__xludf.DUMMYFUNCTION("FILTER(WholeNMJData!D:D,WholeNMJData!$B:$B=$B1431)"),59.43111)</f>
        <v>59.43111</v>
      </c>
    </row>
    <row r="1432">
      <c r="A1432" s="3"/>
      <c r="B1432" s="3" t="str">
        <f t="shared" si="3"/>
        <v>shi_01m_m67_a3_003</v>
      </c>
      <c r="C1432" s="9" t="s">
        <v>1473</v>
      </c>
      <c r="D1432" s="12">
        <v>4.0</v>
      </c>
      <c r="E1432" s="12">
        <v>1958.349</v>
      </c>
      <c r="F1432" s="12">
        <v>0.426593</v>
      </c>
      <c r="G1432" s="14">
        <f>IFERROR(__xludf.DUMMYFUNCTION("FILTER(WholeNMJData!E:E,WholeNMJData!$B:$B=$B1432)"),253.1768)</f>
        <v>253.1768</v>
      </c>
      <c r="H1432" s="14">
        <f t="shared" si="4"/>
        <v>7.73510448</v>
      </c>
      <c r="I1432" s="14">
        <f>IFERROR(__xludf.DUMMYFUNCTION("FILTER(WholeNMJData!D:D,WholeNMJData!$B:$B=$B1432)"),59.43111)</f>
        <v>59.43111</v>
      </c>
    </row>
    <row r="1433">
      <c r="A1433" s="3"/>
      <c r="B1433" s="3" t="str">
        <f t="shared" si="3"/>
        <v>shi_01m_m67_a3_003</v>
      </c>
      <c r="C1433" s="9" t="s">
        <v>1474</v>
      </c>
      <c r="D1433" s="12">
        <v>10.0</v>
      </c>
      <c r="E1433" s="12">
        <v>2616.791</v>
      </c>
      <c r="F1433" s="12">
        <v>0.828333</v>
      </c>
      <c r="G1433" s="14">
        <f>IFERROR(__xludf.DUMMYFUNCTION("FILTER(WholeNMJData!E:E,WholeNMJData!$B:$B=$B1433)"),253.1768)</f>
        <v>253.1768</v>
      </c>
      <c r="H1433" s="14">
        <f t="shared" si="4"/>
        <v>10.33582461</v>
      </c>
      <c r="I1433" s="14">
        <f>IFERROR(__xludf.DUMMYFUNCTION("FILTER(WholeNMJData!D:D,WholeNMJData!$B:$B=$B1433)"),59.43111)</f>
        <v>59.43111</v>
      </c>
    </row>
    <row r="1434">
      <c r="A1434" s="3"/>
      <c r="B1434" s="3" t="str">
        <f t="shared" si="3"/>
        <v>shi_01m_m67_a3_003</v>
      </c>
      <c r="C1434" s="9" t="s">
        <v>1475</v>
      </c>
      <c r="D1434" s="12">
        <v>4.0</v>
      </c>
      <c r="E1434" s="12">
        <v>2911.499</v>
      </c>
      <c r="F1434" s="12">
        <v>0.675925</v>
      </c>
      <c r="G1434" s="14">
        <f>IFERROR(__xludf.DUMMYFUNCTION("FILTER(WholeNMJData!E:E,WholeNMJData!$B:$B=$B1434)"),253.1768)</f>
        <v>253.1768</v>
      </c>
      <c r="H1434" s="14">
        <f t="shared" si="4"/>
        <v>11.49986492</v>
      </c>
      <c r="I1434" s="14">
        <f>IFERROR(__xludf.DUMMYFUNCTION("FILTER(WholeNMJData!D:D,WholeNMJData!$B:$B=$B1434)"),59.43111)</f>
        <v>59.43111</v>
      </c>
    </row>
    <row r="1435">
      <c r="A1435" s="3"/>
      <c r="B1435" s="3" t="str">
        <f t="shared" si="3"/>
        <v>shi_01m_m67_a3_003</v>
      </c>
      <c r="C1435" s="9" t="s">
        <v>1476</v>
      </c>
      <c r="D1435" s="12">
        <v>3.0</v>
      </c>
      <c r="E1435" s="12">
        <v>2566.805</v>
      </c>
      <c r="F1435" s="12">
        <v>0.628735</v>
      </c>
      <c r="G1435" s="14">
        <f>IFERROR(__xludf.DUMMYFUNCTION("FILTER(WholeNMJData!E:E,WholeNMJData!$B:$B=$B1435)"),253.1768)</f>
        <v>253.1768</v>
      </c>
      <c r="H1435" s="14">
        <f t="shared" si="4"/>
        <v>10.13838946</v>
      </c>
      <c r="I1435" s="14">
        <f>IFERROR(__xludf.DUMMYFUNCTION("FILTER(WholeNMJData!D:D,WholeNMJData!$B:$B=$B1435)"),59.43111)</f>
        <v>59.43111</v>
      </c>
    </row>
    <row r="1436">
      <c r="A1436" s="3"/>
      <c r="B1436" s="3" t="str">
        <f t="shared" si="3"/>
        <v>shi_01m_m67_a3_003</v>
      </c>
      <c r="C1436" s="9" t="s">
        <v>1477</v>
      </c>
      <c r="D1436" s="12">
        <v>5.0</v>
      </c>
      <c r="E1436" s="12">
        <v>2265.729</v>
      </c>
      <c r="F1436" s="12">
        <v>0.51274</v>
      </c>
      <c r="G1436" s="14">
        <f>IFERROR(__xludf.DUMMYFUNCTION("FILTER(WholeNMJData!E:E,WholeNMJData!$B:$B=$B1436)"),253.1768)</f>
        <v>253.1768</v>
      </c>
      <c r="H1436" s="14">
        <f t="shared" si="4"/>
        <v>8.949196767</v>
      </c>
      <c r="I1436" s="14">
        <f>IFERROR(__xludf.DUMMYFUNCTION("FILTER(WholeNMJData!D:D,WholeNMJData!$B:$B=$B1436)"),59.43111)</f>
        <v>59.43111</v>
      </c>
    </row>
    <row r="1437">
      <c r="A1437" s="3"/>
      <c r="B1437" s="3" t="str">
        <f t="shared" si="3"/>
        <v>shi_01m_m67_a3_003</v>
      </c>
      <c r="C1437" s="9" t="s">
        <v>1478</v>
      </c>
      <c r="D1437" s="12">
        <v>5.0</v>
      </c>
      <c r="E1437" s="12">
        <v>3741.569</v>
      </c>
      <c r="F1437" s="12">
        <v>0.795857</v>
      </c>
      <c r="G1437" s="14">
        <f>IFERROR(__xludf.DUMMYFUNCTION("FILTER(WholeNMJData!E:E,WholeNMJData!$B:$B=$B1437)"),253.1768)</f>
        <v>253.1768</v>
      </c>
      <c r="H1437" s="14">
        <f t="shared" si="4"/>
        <v>14.77848286</v>
      </c>
      <c r="I1437" s="14">
        <f>IFERROR(__xludf.DUMMYFUNCTION("FILTER(WholeNMJData!D:D,WholeNMJData!$B:$B=$B1437)"),59.43111)</f>
        <v>59.43111</v>
      </c>
    </row>
    <row r="1438">
      <c r="A1438" s="3"/>
      <c r="B1438" s="3" t="str">
        <f t="shared" si="3"/>
        <v>shi_01m_m67_a3_003</v>
      </c>
      <c r="C1438" s="9" t="s">
        <v>1479</v>
      </c>
      <c r="D1438" s="12">
        <v>17.0</v>
      </c>
      <c r="E1438" s="12">
        <v>2168.004</v>
      </c>
      <c r="F1438" s="12">
        <v>0.725109</v>
      </c>
      <c r="G1438" s="14">
        <f>IFERROR(__xludf.DUMMYFUNCTION("FILTER(WholeNMJData!E:E,WholeNMJData!$B:$B=$B1438)"),253.1768)</f>
        <v>253.1768</v>
      </c>
      <c r="H1438" s="14">
        <f t="shared" si="4"/>
        <v>8.563201684</v>
      </c>
      <c r="I1438" s="14">
        <f>IFERROR(__xludf.DUMMYFUNCTION("FILTER(WholeNMJData!D:D,WholeNMJData!$B:$B=$B1438)"),59.43111)</f>
        <v>59.43111</v>
      </c>
    </row>
    <row r="1439">
      <c r="A1439" s="3"/>
      <c r="B1439" s="3" t="str">
        <f t="shared" si="3"/>
        <v>shi_01m_m67_a3_003</v>
      </c>
      <c r="C1439" s="9" t="s">
        <v>1480</v>
      </c>
      <c r="D1439" s="12">
        <v>5.0</v>
      </c>
      <c r="E1439" s="12">
        <v>2625.463</v>
      </c>
      <c r="F1439" s="12">
        <v>0.318644</v>
      </c>
      <c r="G1439" s="14">
        <f>IFERROR(__xludf.DUMMYFUNCTION("FILTER(WholeNMJData!E:E,WholeNMJData!$B:$B=$B1439)"),253.1768)</f>
        <v>253.1768</v>
      </c>
      <c r="H1439" s="14">
        <f t="shared" si="4"/>
        <v>10.37007735</v>
      </c>
      <c r="I1439" s="14">
        <f>IFERROR(__xludf.DUMMYFUNCTION("FILTER(WholeNMJData!D:D,WholeNMJData!$B:$B=$B1439)"),59.43111)</f>
        <v>59.43111</v>
      </c>
    </row>
    <row r="1440">
      <c r="A1440" s="3"/>
      <c r="B1440" s="3" t="str">
        <f t="shared" si="3"/>
        <v>shi_01m_m67_a3_003</v>
      </c>
      <c r="C1440" s="9" t="s">
        <v>1481</v>
      </c>
      <c r="D1440" s="12">
        <v>69.0</v>
      </c>
      <c r="E1440" s="12">
        <v>3972.118</v>
      </c>
      <c r="F1440" s="12">
        <v>1.222985</v>
      </c>
      <c r="G1440" s="14">
        <f>IFERROR(__xludf.DUMMYFUNCTION("FILTER(WholeNMJData!E:E,WholeNMJData!$B:$B=$B1440)"),253.1768)</f>
        <v>253.1768</v>
      </c>
      <c r="H1440" s="14">
        <f t="shared" si="4"/>
        <v>15.68910737</v>
      </c>
      <c r="I1440" s="14">
        <f>IFERROR(__xludf.DUMMYFUNCTION("FILTER(WholeNMJData!D:D,WholeNMJData!$B:$B=$B1440)"),59.43111)</f>
        <v>59.43111</v>
      </c>
    </row>
    <row r="1441">
      <c r="A1441" s="3"/>
      <c r="B1441" s="3" t="str">
        <f t="shared" si="3"/>
        <v>shi_01m_m67_a3_003</v>
      </c>
      <c r="C1441" s="9" t="s">
        <v>1482</v>
      </c>
      <c r="D1441" s="12">
        <v>4.0</v>
      </c>
      <c r="E1441" s="12">
        <v>1971.179</v>
      </c>
      <c r="F1441" s="12">
        <v>0.243337</v>
      </c>
      <c r="G1441" s="14">
        <f>IFERROR(__xludf.DUMMYFUNCTION("FILTER(WholeNMJData!E:E,WholeNMJData!$B:$B=$B1441)"),253.1768)</f>
        <v>253.1768</v>
      </c>
      <c r="H1441" s="14">
        <f t="shared" si="4"/>
        <v>7.78578053</v>
      </c>
      <c r="I1441" s="14">
        <f>IFERROR(__xludf.DUMMYFUNCTION("FILTER(WholeNMJData!D:D,WholeNMJData!$B:$B=$B1441)"),59.43111)</f>
        <v>59.43111</v>
      </c>
    </row>
    <row r="1442">
      <c r="A1442" s="3"/>
      <c r="B1442" s="3" t="str">
        <f t="shared" si="3"/>
        <v>shi_01m_m67_a3_003</v>
      </c>
      <c r="C1442" s="9" t="s">
        <v>1483</v>
      </c>
      <c r="D1442" s="12">
        <v>63.0</v>
      </c>
      <c r="E1442" s="12">
        <v>4433.655</v>
      </c>
      <c r="F1442" s="12">
        <v>0.9689</v>
      </c>
      <c r="G1442" s="14">
        <f>IFERROR(__xludf.DUMMYFUNCTION("FILTER(WholeNMJData!E:E,WholeNMJData!$B:$B=$B1442)"),253.1768)</f>
        <v>253.1768</v>
      </c>
      <c r="H1442" s="14">
        <f t="shared" si="4"/>
        <v>17.51209037</v>
      </c>
      <c r="I1442" s="14">
        <f>IFERROR(__xludf.DUMMYFUNCTION("FILTER(WholeNMJData!D:D,WholeNMJData!$B:$B=$B1442)"),59.43111)</f>
        <v>59.43111</v>
      </c>
    </row>
    <row r="1443">
      <c r="A1443" s="3"/>
      <c r="B1443" s="3" t="str">
        <f t="shared" si="3"/>
        <v>shi_01m_m67_a3_003</v>
      </c>
      <c r="C1443" s="9" t="s">
        <v>1484</v>
      </c>
      <c r="D1443" s="12">
        <v>3.0</v>
      </c>
      <c r="E1443" s="12">
        <v>1936.317</v>
      </c>
      <c r="F1443" s="12">
        <v>0.698648</v>
      </c>
      <c r="G1443" s="14">
        <f>IFERROR(__xludf.DUMMYFUNCTION("FILTER(WholeNMJData!E:E,WholeNMJData!$B:$B=$B1443)"),253.1768)</f>
        <v>253.1768</v>
      </c>
      <c r="H1443" s="14">
        <f t="shared" si="4"/>
        <v>7.648082289</v>
      </c>
      <c r="I1443" s="14">
        <f>IFERROR(__xludf.DUMMYFUNCTION("FILTER(WholeNMJData!D:D,WholeNMJData!$B:$B=$B1443)"),59.43111)</f>
        <v>59.43111</v>
      </c>
    </row>
    <row r="1444">
      <c r="A1444" s="3"/>
      <c r="B1444" s="3" t="str">
        <f t="shared" si="3"/>
        <v>shi_01m_m67_a3_003</v>
      </c>
      <c r="C1444" s="9" t="s">
        <v>1485</v>
      </c>
      <c r="D1444" s="12">
        <v>52.0</v>
      </c>
      <c r="E1444" s="12">
        <v>4194.562</v>
      </c>
      <c r="F1444" s="12">
        <v>0.856156</v>
      </c>
      <c r="G1444" s="14">
        <f>IFERROR(__xludf.DUMMYFUNCTION("FILTER(WholeNMJData!E:E,WholeNMJData!$B:$B=$B1444)"),253.1768)</f>
        <v>253.1768</v>
      </c>
      <c r="H1444" s="14">
        <f t="shared" si="4"/>
        <v>16.56771869</v>
      </c>
      <c r="I1444" s="14">
        <f>IFERROR(__xludf.DUMMYFUNCTION("FILTER(WholeNMJData!D:D,WholeNMJData!$B:$B=$B1444)"),59.43111)</f>
        <v>59.43111</v>
      </c>
    </row>
    <row r="1445">
      <c r="A1445" s="3"/>
      <c r="B1445" s="3" t="str">
        <f t="shared" si="3"/>
        <v>shi_01m_m67_a3_003</v>
      </c>
      <c r="C1445" s="9" t="s">
        <v>1486</v>
      </c>
      <c r="D1445" s="12">
        <v>6.0</v>
      </c>
      <c r="E1445" s="12">
        <v>1731.413</v>
      </c>
      <c r="F1445" s="12">
        <v>0.496928</v>
      </c>
      <c r="G1445" s="14">
        <f>IFERROR(__xludf.DUMMYFUNCTION("FILTER(WholeNMJData!E:E,WholeNMJData!$B:$B=$B1445)"),253.1768)</f>
        <v>253.1768</v>
      </c>
      <c r="H1445" s="14">
        <f t="shared" si="4"/>
        <v>6.838750628</v>
      </c>
      <c r="I1445" s="14">
        <f>IFERROR(__xludf.DUMMYFUNCTION("FILTER(WholeNMJData!D:D,WholeNMJData!$B:$B=$B1445)"),59.43111)</f>
        <v>59.43111</v>
      </c>
    </row>
    <row r="1446">
      <c r="A1446" s="3"/>
      <c r="B1446" s="3" t="str">
        <f t="shared" si="3"/>
        <v>shi_01m_m67_a3_003</v>
      </c>
      <c r="C1446" s="9" t="s">
        <v>1487</v>
      </c>
      <c r="D1446" s="12">
        <v>8.0</v>
      </c>
      <c r="E1446" s="12">
        <v>2278.147</v>
      </c>
      <c r="F1446" s="12">
        <v>0.855471</v>
      </c>
      <c r="G1446" s="14">
        <f>IFERROR(__xludf.DUMMYFUNCTION("FILTER(WholeNMJData!E:E,WholeNMJData!$B:$B=$B1446)"),253.1768)</f>
        <v>253.1768</v>
      </c>
      <c r="H1446" s="14">
        <f t="shared" si="4"/>
        <v>8.998245495</v>
      </c>
      <c r="I1446" s="14">
        <f>IFERROR(__xludf.DUMMYFUNCTION("FILTER(WholeNMJData!D:D,WholeNMJData!$B:$B=$B1446)"),59.43111)</f>
        <v>59.43111</v>
      </c>
    </row>
    <row r="1447">
      <c r="A1447" s="3"/>
      <c r="B1447" s="3" t="str">
        <f t="shared" si="3"/>
        <v>shi_01m_m67_a3_003</v>
      </c>
      <c r="C1447" s="9" t="s">
        <v>1488</v>
      </c>
      <c r="D1447" s="12">
        <v>3.0</v>
      </c>
      <c r="E1447" s="12">
        <v>2078.518</v>
      </c>
      <c r="F1447" s="12">
        <v>0.638618</v>
      </c>
      <c r="G1447" s="14">
        <f>IFERROR(__xludf.DUMMYFUNCTION("FILTER(WholeNMJData!E:E,WholeNMJData!$B:$B=$B1447)"),253.1768)</f>
        <v>253.1768</v>
      </c>
      <c r="H1447" s="14">
        <f t="shared" si="4"/>
        <v>8.209749077</v>
      </c>
      <c r="I1447" s="14">
        <f>IFERROR(__xludf.DUMMYFUNCTION("FILTER(WholeNMJData!D:D,WholeNMJData!$B:$B=$B1447)"),59.43111)</f>
        <v>59.43111</v>
      </c>
    </row>
    <row r="1448">
      <c r="A1448" s="3"/>
      <c r="B1448" s="3" t="str">
        <f t="shared" si="3"/>
        <v>shi_01m_m67_a3_003</v>
      </c>
      <c r="C1448" s="9" t="s">
        <v>1489</v>
      </c>
      <c r="D1448" s="12">
        <v>3.0</v>
      </c>
      <c r="E1448" s="12">
        <v>2700.637</v>
      </c>
      <c r="F1448" s="12">
        <v>0.81016</v>
      </c>
      <c r="G1448" s="14">
        <f>IFERROR(__xludf.DUMMYFUNCTION("FILTER(WholeNMJData!E:E,WholeNMJData!$B:$B=$B1448)"),253.1768)</f>
        <v>253.1768</v>
      </c>
      <c r="H1448" s="14">
        <f t="shared" si="4"/>
        <v>10.66700029</v>
      </c>
      <c r="I1448" s="14">
        <f>IFERROR(__xludf.DUMMYFUNCTION("FILTER(WholeNMJData!D:D,WholeNMJData!$B:$B=$B1448)"),59.43111)</f>
        <v>59.43111</v>
      </c>
    </row>
    <row r="1449">
      <c r="A1449" s="3"/>
      <c r="B1449" s="3" t="str">
        <f t="shared" si="3"/>
        <v>shi_01m_m67_a3_003</v>
      </c>
      <c r="C1449" s="9" t="s">
        <v>1490</v>
      </c>
      <c r="D1449" s="12">
        <v>11.0</v>
      </c>
      <c r="E1449" s="12">
        <v>2230.396</v>
      </c>
      <c r="F1449" s="12">
        <v>0.536065</v>
      </c>
      <c r="G1449" s="14">
        <f>IFERROR(__xludf.DUMMYFUNCTION("FILTER(WholeNMJData!E:E,WholeNMJData!$B:$B=$B1449)"),253.1768)</f>
        <v>253.1768</v>
      </c>
      <c r="H1449" s="14">
        <f t="shared" si="4"/>
        <v>8.809638166</v>
      </c>
      <c r="I1449" s="14">
        <f>IFERROR(__xludf.DUMMYFUNCTION("FILTER(WholeNMJData!D:D,WholeNMJData!$B:$B=$B1449)"),59.43111)</f>
        <v>59.43111</v>
      </c>
    </row>
    <row r="1450">
      <c r="A1450" s="3"/>
      <c r="B1450" s="3" t="str">
        <f t="shared" si="3"/>
        <v>shi_01m_m67_a3_003</v>
      </c>
      <c r="C1450" s="9" t="s">
        <v>1491</v>
      </c>
      <c r="D1450" s="12">
        <v>9.0</v>
      </c>
      <c r="E1450" s="12">
        <v>2470.393</v>
      </c>
      <c r="F1450" s="12">
        <v>0.751516</v>
      </c>
      <c r="G1450" s="14">
        <f>IFERROR(__xludf.DUMMYFUNCTION("FILTER(WholeNMJData!E:E,WholeNMJData!$B:$B=$B1450)"),253.1768)</f>
        <v>253.1768</v>
      </c>
      <c r="H1450" s="14">
        <f t="shared" si="4"/>
        <v>9.757580473</v>
      </c>
      <c r="I1450" s="14">
        <f>IFERROR(__xludf.DUMMYFUNCTION("FILTER(WholeNMJData!D:D,WholeNMJData!$B:$B=$B1450)"),59.43111)</f>
        <v>59.43111</v>
      </c>
    </row>
    <row r="1451">
      <c r="A1451" s="3"/>
      <c r="B1451" s="3" t="str">
        <f t="shared" si="3"/>
        <v>shi_01m_m67_a3_003</v>
      </c>
      <c r="C1451" s="9" t="s">
        <v>1492</v>
      </c>
      <c r="D1451" s="12">
        <v>12.0</v>
      </c>
      <c r="E1451" s="12">
        <v>1986.737</v>
      </c>
      <c r="F1451" s="12">
        <v>0.696132</v>
      </c>
      <c r="G1451" s="14">
        <f>IFERROR(__xludf.DUMMYFUNCTION("FILTER(WholeNMJData!E:E,WholeNMJData!$B:$B=$B1451)"),253.1768)</f>
        <v>253.1768</v>
      </c>
      <c r="H1451" s="14">
        <f t="shared" si="4"/>
        <v>7.847231658</v>
      </c>
      <c r="I1451" s="14">
        <f>IFERROR(__xludf.DUMMYFUNCTION("FILTER(WholeNMJData!D:D,WholeNMJData!$B:$B=$B1451)"),59.43111)</f>
        <v>59.43111</v>
      </c>
    </row>
    <row r="1452">
      <c r="A1452" s="3"/>
      <c r="B1452" s="3" t="str">
        <f t="shared" si="3"/>
        <v>shi_01m_m67_a3_003</v>
      </c>
      <c r="C1452" s="9" t="s">
        <v>1493</v>
      </c>
      <c r="D1452" s="12">
        <v>8.0</v>
      </c>
      <c r="E1452" s="12">
        <v>2853.957</v>
      </c>
      <c r="F1452" s="12">
        <v>0.54365</v>
      </c>
      <c r="G1452" s="14">
        <f>IFERROR(__xludf.DUMMYFUNCTION("FILTER(WholeNMJData!E:E,WholeNMJData!$B:$B=$B1452)"),253.1768)</f>
        <v>253.1768</v>
      </c>
      <c r="H1452" s="14">
        <f t="shared" si="4"/>
        <v>11.27258501</v>
      </c>
      <c r="I1452" s="14">
        <f>IFERROR(__xludf.DUMMYFUNCTION("FILTER(WholeNMJData!D:D,WholeNMJData!$B:$B=$B1452)"),59.43111)</f>
        <v>59.43111</v>
      </c>
    </row>
    <row r="1453">
      <c r="A1453" s="3"/>
      <c r="B1453" s="3" t="str">
        <f t="shared" si="3"/>
        <v>shi_01m_m67_a3_003</v>
      </c>
      <c r="C1453" s="9" t="s">
        <v>1494</v>
      </c>
      <c r="D1453" s="12">
        <v>4.0</v>
      </c>
      <c r="E1453" s="12">
        <v>3263.857</v>
      </c>
      <c r="F1453" s="12">
        <v>0.826117</v>
      </c>
      <c r="G1453" s="14">
        <f>IFERROR(__xludf.DUMMYFUNCTION("FILTER(WholeNMJData!E:E,WholeNMJData!$B:$B=$B1453)"),253.1768)</f>
        <v>253.1768</v>
      </c>
      <c r="H1453" s="14">
        <f t="shared" si="4"/>
        <v>12.89161171</v>
      </c>
      <c r="I1453" s="14">
        <f>IFERROR(__xludf.DUMMYFUNCTION("FILTER(WholeNMJData!D:D,WholeNMJData!$B:$B=$B1453)"),59.43111)</f>
        <v>59.43111</v>
      </c>
    </row>
    <row r="1454">
      <c r="A1454" s="3"/>
      <c r="B1454" s="3" t="str">
        <f t="shared" si="3"/>
        <v>shi_01m_m67_a3_003</v>
      </c>
      <c r="C1454" s="9" t="s">
        <v>1495</v>
      </c>
      <c r="D1454" s="12">
        <v>29.0</v>
      </c>
      <c r="E1454" s="12">
        <v>3089.857</v>
      </c>
      <c r="F1454" s="12">
        <v>1.005917</v>
      </c>
      <c r="G1454" s="14">
        <f>IFERROR(__xludf.DUMMYFUNCTION("FILTER(WholeNMJData!E:E,WholeNMJData!$B:$B=$B1454)"),253.1768)</f>
        <v>253.1768</v>
      </c>
      <c r="H1454" s="14">
        <f t="shared" si="4"/>
        <v>12.20434495</v>
      </c>
      <c r="I1454" s="14">
        <f>IFERROR(__xludf.DUMMYFUNCTION("FILTER(WholeNMJData!D:D,WholeNMJData!$B:$B=$B1454)"),59.43111)</f>
        <v>59.43111</v>
      </c>
    </row>
    <row r="1455">
      <c r="A1455" s="3"/>
      <c r="B1455" s="3" t="str">
        <f t="shared" si="3"/>
        <v>shi_01m_m67_a3_003</v>
      </c>
      <c r="C1455" s="9" t="s">
        <v>1496</v>
      </c>
      <c r="D1455" s="12">
        <v>32.0</v>
      </c>
      <c r="E1455" s="12">
        <v>4881.01</v>
      </c>
      <c r="F1455" s="12">
        <v>0.711481</v>
      </c>
      <c r="G1455" s="14">
        <f>IFERROR(__xludf.DUMMYFUNCTION("FILTER(WholeNMJData!E:E,WholeNMJData!$B:$B=$B1455)"),253.1768)</f>
        <v>253.1768</v>
      </c>
      <c r="H1455" s="14">
        <f t="shared" si="4"/>
        <v>19.27905716</v>
      </c>
      <c r="I1455" s="14">
        <f>IFERROR(__xludf.DUMMYFUNCTION("FILTER(WholeNMJData!D:D,WholeNMJData!$B:$B=$B1455)"),59.43111)</f>
        <v>59.43111</v>
      </c>
    </row>
    <row r="1456">
      <c r="A1456" s="3"/>
      <c r="B1456" s="3" t="str">
        <f t="shared" si="3"/>
        <v>shi_02m_m67_a3_001</v>
      </c>
      <c r="C1456" s="9" t="s">
        <v>1497</v>
      </c>
      <c r="D1456" s="12">
        <v>7.0</v>
      </c>
      <c r="E1456" s="12">
        <v>2110.265</v>
      </c>
      <c r="F1456" s="12">
        <v>0.191461</v>
      </c>
      <c r="G1456" s="14">
        <f>IFERROR(__xludf.DUMMYFUNCTION("FILTER(WholeNMJData!E:E,WholeNMJData!$B:$B=$B1456)"),303.434)</f>
        <v>303.434</v>
      </c>
      <c r="H1456" s="14">
        <f t="shared" si="4"/>
        <v>6.954609569</v>
      </c>
      <c r="I1456" s="14">
        <f>IFERROR(__xludf.DUMMYFUNCTION("FILTER(WholeNMJData!D:D,WholeNMJData!$B:$B=$B1456)"),121.6178)</f>
        <v>121.6178</v>
      </c>
    </row>
    <row r="1457">
      <c r="A1457" s="3"/>
      <c r="B1457" s="3" t="str">
        <f t="shared" si="3"/>
        <v>shi_02m_m67_a3_001</v>
      </c>
      <c r="C1457" s="9" t="s">
        <v>1498</v>
      </c>
      <c r="D1457" s="12">
        <v>9.0</v>
      </c>
      <c r="E1457" s="12">
        <v>2730.76</v>
      </c>
      <c r="F1457" s="12">
        <v>0.326493</v>
      </c>
      <c r="G1457" s="14">
        <f>IFERROR(__xludf.DUMMYFUNCTION("FILTER(WholeNMJData!E:E,WholeNMJData!$B:$B=$B1457)"),303.434)</f>
        <v>303.434</v>
      </c>
      <c r="H1457" s="14">
        <f t="shared" si="4"/>
        <v>8.999518841</v>
      </c>
      <c r="I1457" s="14">
        <f>IFERROR(__xludf.DUMMYFUNCTION("FILTER(WholeNMJData!D:D,WholeNMJData!$B:$B=$B1457)"),121.6178)</f>
        <v>121.6178</v>
      </c>
    </row>
    <row r="1458">
      <c r="A1458" s="3"/>
      <c r="B1458" s="3" t="str">
        <f t="shared" si="3"/>
        <v>shi_02m_m67_a3_001</v>
      </c>
      <c r="C1458" s="9" t="s">
        <v>1499</v>
      </c>
      <c r="D1458" s="12">
        <v>44.0</v>
      </c>
      <c r="E1458" s="12">
        <v>3628.36</v>
      </c>
      <c r="F1458" s="12">
        <v>0.588254</v>
      </c>
      <c r="G1458" s="14">
        <f>IFERROR(__xludf.DUMMYFUNCTION("FILTER(WholeNMJData!E:E,WholeNMJData!$B:$B=$B1458)"),303.434)</f>
        <v>303.434</v>
      </c>
      <c r="H1458" s="14">
        <f t="shared" si="4"/>
        <v>11.95765801</v>
      </c>
      <c r="I1458" s="14">
        <f>IFERROR(__xludf.DUMMYFUNCTION("FILTER(WholeNMJData!D:D,WholeNMJData!$B:$B=$B1458)"),121.6178)</f>
        <v>121.6178</v>
      </c>
    </row>
    <row r="1459">
      <c r="A1459" s="3"/>
      <c r="B1459" s="3" t="str">
        <f t="shared" si="3"/>
        <v>shi_02m_m67_a3_001</v>
      </c>
      <c r="C1459" s="9" t="s">
        <v>1500</v>
      </c>
      <c r="D1459" s="12">
        <v>3.0</v>
      </c>
      <c r="E1459" s="12">
        <v>2290.842</v>
      </c>
      <c r="F1459" s="12">
        <v>0.245662</v>
      </c>
      <c r="G1459" s="14">
        <f>IFERROR(__xludf.DUMMYFUNCTION("FILTER(WholeNMJData!E:E,WholeNMJData!$B:$B=$B1459)"),303.434)</f>
        <v>303.434</v>
      </c>
      <c r="H1459" s="14">
        <f t="shared" si="4"/>
        <v>7.549720862</v>
      </c>
      <c r="I1459" s="14">
        <f>IFERROR(__xludf.DUMMYFUNCTION("FILTER(WholeNMJData!D:D,WholeNMJData!$B:$B=$B1459)"),121.6178)</f>
        <v>121.6178</v>
      </c>
    </row>
    <row r="1460">
      <c r="A1460" s="3"/>
      <c r="B1460" s="3" t="str">
        <f t="shared" si="3"/>
        <v>shi_02m_m67_a3_001</v>
      </c>
      <c r="C1460" s="9" t="s">
        <v>1501</v>
      </c>
      <c r="D1460" s="12">
        <v>12.0</v>
      </c>
      <c r="E1460" s="12">
        <v>2477.278</v>
      </c>
      <c r="F1460" s="12">
        <v>0.355412</v>
      </c>
      <c r="G1460" s="14">
        <f>IFERROR(__xludf.DUMMYFUNCTION("FILTER(WholeNMJData!E:E,WholeNMJData!$B:$B=$B1460)"),303.434)</f>
        <v>303.434</v>
      </c>
      <c r="H1460" s="14">
        <f t="shared" si="4"/>
        <v>8.164141131</v>
      </c>
      <c r="I1460" s="14">
        <f>IFERROR(__xludf.DUMMYFUNCTION("FILTER(WholeNMJData!D:D,WholeNMJData!$B:$B=$B1460)"),121.6178)</f>
        <v>121.6178</v>
      </c>
    </row>
    <row r="1461">
      <c r="A1461" s="3"/>
      <c r="B1461" s="3" t="str">
        <f t="shared" si="3"/>
        <v>shi_02m_m67_a3_001</v>
      </c>
      <c r="C1461" s="9" t="s">
        <v>1502</v>
      </c>
      <c r="D1461" s="12">
        <v>5.0</v>
      </c>
      <c r="E1461" s="12">
        <v>2549.374</v>
      </c>
      <c r="F1461" s="12">
        <v>0.231223</v>
      </c>
      <c r="G1461" s="14">
        <f>IFERROR(__xludf.DUMMYFUNCTION("FILTER(WholeNMJData!E:E,WholeNMJData!$B:$B=$B1461)"),303.434)</f>
        <v>303.434</v>
      </c>
      <c r="H1461" s="14">
        <f t="shared" si="4"/>
        <v>8.4017414</v>
      </c>
      <c r="I1461" s="14">
        <f>IFERROR(__xludf.DUMMYFUNCTION("FILTER(WholeNMJData!D:D,WholeNMJData!$B:$B=$B1461)"),121.6178)</f>
        <v>121.6178</v>
      </c>
    </row>
    <row r="1462">
      <c r="A1462" s="3"/>
      <c r="B1462" s="3" t="str">
        <f t="shared" si="3"/>
        <v>shi_02m_m67_a3_001</v>
      </c>
      <c r="C1462" s="9" t="s">
        <v>1503</v>
      </c>
      <c r="D1462" s="12">
        <v>5.0</v>
      </c>
      <c r="E1462" s="12">
        <v>2297.205</v>
      </c>
      <c r="F1462" s="12">
        <v>0.143675</v>
      </c>
      <c r="G1462" s="14">
        <f>IFERROR(__xludf.DUMMYFUNCTION("FILTER(WholeNMJData!E:E,WholeNMJData!$B:$B=$B1462)"),303.434)</f>
        <v>303.434</v>
      </c>
      <c r="H1462" s="14">
        <f t="shared" si="4"/>
        <v>7.570690826</v>
      </c>
      <c r="I1462" s="14">
        <f>IFERROR(__xludf.DUMMYFUNCTION("FILTER(WholeNMJData!D:D,WholeNMJData!$B:$B=$B1462)"),121.6178)</f>
        <v>121.6178</v>
      </c>
    </row>
    <row r="1463">
      <c r="A1463" s="3"/>
      <c r="B1463" s="3" t="str">
        <f t="shared" si="3"/>
        <v>shi_02m_m67_a3_001</v>
      </c>
      <c r="C1463" s="9" t="s">
        <v>1504</v>
      </c>
      <c r="D1463" s="12">
        <v>12.0</v>
      </c>
      <c r="E1463" s="12">
        <v>2622.439</v>
      </c>
      <c r="F1463" s="12">
        <v>0.402448</v>
      </c>
      <c r="G1463" s="14">
        <f>IFERROR(__xludf.DUMMYFUNCTION("FILTER(WholeNMJData!E:E,WholeNMJData!$B:$B=$B1463)"),303.434)</f>
        <v>303.434</v>
      </c>
      <c r="H1463" s="14">
        <f t="shared" si="4"/>
        <v>8.642535115</v>
      </c>
      <c r="I1463" s="14">
        <f>IFERROR(__xludf.DUMMYFUNCTION("FILTER(WholeNMJData!D:D,WholeNMJData!$B:$B=$B1463)"),121.6178)</f>
        <v>121.6178</v>
      </c>
    </row>
    <row r="1464">
      <c r="A1464" s="3"/>
      <c r="B1464" s="3" t="str">
        <f t="shared" si="3"/>
        <v>shi_02m_m67_a3_001</v>
      </c>
      <c r="C1464" s="9" t="s">
        <v>1505</v>
      </c>
      <c r="D1464" s="12">
        <v>210.0</v>
      </c>
      <c r="E1464" s="12">
        <v>6656.423</v>
      </c>
      <c r="F1464" s="12">
        <v>1.122553</v>
      </c>
      <c r="G1464" s="14">
        <f>IFERROR(__xludf.DUMMYFUNCTION("FILTER(WholeNMJData!E:E,WholeNMJData!$B:$B=$B1464)"),303.434)</f>
        <v>303.434</v>
      </c>
      <c r="H1464" s="14">
        <f t="shared" si="4"/>
        <v>21.93697147</v>
      </c>
      <c r="I1464" s="14">
        <f>IFERROR(__xludf.DUMMYFUNCTION("FILTER(WholeNMJData!D:D,WholeNMJData!$B:$B=$B1464)"),121.6178)</f>
        <v>121.6178</v>
      </c>
    </row>
    <row r="1465">
      <c r="A1465" s="3"/>
      <c r="B1465" s="3" t="str">
        <f t="shared" si="3"/>
        <v>shi_02m_m67_a3_001</v>
      </c>
      <c r="C1465" s="9" t="s">
        <v>1506</v>
      </c>
      <c r="D1465" s="12">
        <v>4.0</v>
      </c>
      <c r="E1465" s="12">
        <v>2195.659</v>
      </c>
      <c r="F1465" s="12">
        <v>0.358408</v>
      </c>
      <c r="G1465" s="14">
        <f>IFERROR(__xludf.DUMMYFUNCTION("FILTER(WholeNMJData!E:E,WholeNMJData!$B:$B=$B1465)"),303.434)</f>
        <v>303.434</v>
      </c>
      <c r="H1465" s="14">
        <f t="shared" si="4"/>
        <v>7.236034854</v>
      </c>
      <c r="I1465" s="14">
        <f>IFERROR(__xludf.DUMMYFUNCTION("FILTER(WholeNMJData!D:D,WholeNMJData!$B:$B=$B1465)"),121.6178)</f>
        <v>121.6178</v>
      </c>
    </row>
    <row r="1466">
      <c r="A1466" s="3"/>
      <c r="B1466" s="3" t="str">
        <f t="shared" si="3"/>
        <v>shi_02m_m67_a3_001</v>
      </c>
      <c r="C1466" s="9" t="s">
        <v>1507</v>
      </c>
      <c r="D1466" s="12">
        <v>10.0</v>
      </c>
      <c r="E1466" s="12">
        <v>2442.375</v>
      </c>
      <c r="F1466" s="12">
        <v>0.500798</v>
      </c>
      <c r="G1466" s="14">
        <f>IFERROR(__xludf.DUMMYFUNCTION("FILTER(WholeNMJData!E:E,WholeNMJData!$B:$B=$B1466)"),303.434)</f>
        <v>303.434</v>
      </c>
      <c r="H1466" s="14">
        <f t="shared" si="4"/>
        <v>8.04911447</v>
      </c>
      <c r="I1466" s="14">
        <f>IFERROR(__xludf.DUMMYFUNCTION("FILTER(WholeNMJData!D:D,WholeNMJData!$B:$B=$B1466)"),121.6178)</f>
        <v>121.6178</v>
      </c>
    </row>
    <row r="1467">
      <c r="A1467" s="3"/>
      <c r="B1467" s="3" t="str">
        <f t="shared" si="3"/>
        <v>shi_02m_m67_a3_001</v>
      </c>
      <c r="C1467" s="9" t="s">
        <v>1508</v>
      </c>
      <c r="D1467" s="12">
        <v>3.0</v>
      </c>
      <c r="E1467" s="12">
        <v>2550.693</v>
      </c>
      <c r="F1467" s="12">
        <v>0.242521</v>
      </c>
      <c r="G1467" s="14">
        <f>IFERROR(__xludf.DUMMYFUNCTION("FILTER(WholeNMJData!E:E,WholeNMJData!$B:$B=$B1467)"),303.434)</f>
        <v>303.434</v>
      </c>
      <c r="H1467" s="14">
        <f t="shared" si="4"/>
        <v>8.406088309</v>
      </c>
      <c r="I1467" s="14">
        <f>IFERROR(__xludf.DUMMYFUNCTION("FILTER(WholeNMJData!D:D,WholeNMJData!$B:$B=$B1467)"),121.6178)</f>
        <v>121.6178</v>
      </c>
    </row>
    <row r="1468">
      <c r="A1468" s="3"/>
      <c r="B1468" s="3" t="str">
        <f t="shared" si="3"/>
        <v>shi_02m_m67_a3_001</v>
      </c>
      <c r="C1468" s="9" t="s">
        <v>1509</v>
      </c>
      <c r="D1468" s="12">
        <v>18.0</v>
      </c>
      <c r="E1468" s="12">
        <v>2393.506</v>
      </c>
      <c r="F1468" s="12">
        <v>0.568475</v>
      </c>
      <c r="G1468" s="14">
        <f>IFERROR(__xludf.DUMMYFUNCTION("FILTER(WholeNMJData!E:E,WholeNMJData!$B:$B=$B1468)"),303.434)</f>
        <v>303.434</v>
      </c>
      <c r="H1468" s="14">
        <f t="shared" si="4"/>
        <v>7.888061325</v>
      </c>
      <c r="I1468" s="14">
        <f>IFERROR(__xludf.DUMMYFUNCTION("FILTER(WholeNMJData!D:D,WholeNMJData!$B:$B=$B1468)"),121.6178)</f>
        <v>121.6178</v>
      </c>
    </row>
    <row r="1469">
      <c r="A1469" s="3"/>
      <c r="B1469" s="3" t="str">
        <f t="shared" si="3"/>
        <v>shi_02m_m67_a3_001</v>
      </c>
      <c r="C1469" s="9" t="s">
        <v>1510</v>
      </c>
      <c r="D1469" s="12">
        <v>10.0</v>
      </c>
      <c r="E1469" s="12">
        <v>2263.423</v>
      </c>
      <c r="F1469" s="12">
        <v>0.355065</v>
      </c>
      <c r="G1469" s="14">
        <f>IFERROR(__xludf.DUMMYFUNCTION("FILTER(WholeNMJData!E:E,WholeNMJData!$B:$B=$B1469)"),303.434)</f>
        <v>303.434</v>
      </c>
      <c r="H1469" s="14">
        <f t="shared" si="4"/>
        <v>7.459358543</v>
      </c>
      <c r="I1469" s="14">
        <f>IFERROR(__xludf.DUMMYFUNCTION("FILTER(WholeNMJData!D:D,WholeNMJData!$B:$B=$B1469)"),121.6178)</f>
        <v>121.6178</v>
      </c>
    </row>
    <row r="1470">
      <c r="A1470" s="3"/>
      <c r="B1470" s="3" t="str">
        <f t="shared" si="3"/>
        <v>shi_02m_m67_a3_001</v>
      </c>
      <c r="C1470" s="9" t="s">
        <v>1511</v>
      </c>
      <c r="D1470" s="12">
        <v>5.0</v>
      </c>
      <c r="E1470" s="12">
        <v>2148.145</v>
      </c>
      <c r="F1470" s="12">
        <v>0.298549</v>
      </c>
      <c r="G1470" s="14">
        <f>IFERROR(__xludf.DUMMYFUNCTION("FILTER(WholeNMJData!E:E,WholeNMJData!$B:$B=$B1470)"),303.434)</f>
        <v>303.434</v>
      </c>
      <c r="H1470" s="14">
        <f t="shared" si="4"/>
        <v>7.07944726</v>
      </c>
      <c r="I1470" s="14">
        <f>IFERROR(__xludf.DUMMYFUNCTION("FILTER(WholeNMJData!D:D,WholeNMJData!$B:$B=$B1470)"),121.6178)</f>
        <v>121.6178</v>
      </c>
    </row>
    <row r="1471">
      <c r="A1471" s="3"/>
      <c r="B1471" s="3" t="str">
        <f t="shared" si="3"/>
        <v>shi_02m_m67_a3_001</v>
      </c>
      <c r="C1471" s="9" t="s">
        <v>1512</v>
      </c>
      <c r="D1471" s="12">
        <v>3.0</v>
      </c>
      <c r="E1471" s="12">
        <v>2292.306</v>
      </c>
      <c r="F1471" s="12">
        <v>0.160293</v>
      </c>
      <c r="G1471" s="14">
        <f>IFERROR(__xludf.DUMMYFUNCTION("FILTER(WholeNMJData!E:E,WholeNMJData!$B:$B=$B1471)"),303.434)</f>
        <v>303.434</v>
      </c>
      <c r="H1471" s="14">
        <f t="shared" si="4"/>
        <v>7.554545634</v>
      </c>
      <c r="I1471" s="14">
        <f>IFERROR(__xludf.DUMMYFUNCTION("FILTER(WholeNMJData!D:D,WholeNMJData!$B:$B=$B1471)"),121.6178)</f>
        <v>121.6178</v>
      </c>
    </row>
    <row r="1472">
      <c r="A1472" s="3"/>
      <c r="B1472" s="3" t="str">
        <f t="shared" si="3"/>
        <v>shi_02m_m67_a3_001</v>
      </c>
      <c r="C1472" s="9" t="s">
        <v>1513</v>
      </c>
      <c r="D1472" s="12">
        <v>29.0</v>
      </c>
      <c r="E1472" s="12">
        <v>2699.335</v>
      </c>
      <c r="F1472" s="12">
        <v>0.465016</v>
      </c>
      <c r="G1472" s="14">
        <f>IFERROR(__xludf.DUMMYFUNCTION("FILTER(WholeNMJData!E:E,WholeNMJData!$B:$B=$B1472)"),303.434)</f>
        <v>303.434</v>
      </c>
      <c r="H1472" s="14">
        <f t="shared" si="4"/>
        <v>8.89595431</v>
      </c>
      <c r="I1472" s="14">
        <f>IFERROR(__xludf.DUMMYFUNCTION("FILTER(WholeNMJData!D:D,WholeNMJData!$B:$B=$B1472)"),121.6178)</f>
        <v>121.6178</v>
      </c>
    </row>
    <row r="1473">
      <c r="A1473" s="3"/>
      <c r="B1473" s="3" t="str">
        <f t="shared" si="3"/>
        <v>shi_02m_m67_a3_001</v>
      </c>
      <c r="C1473" s="9" t="s">
        <v>1514</v>
      </c>
      <c r="D1473" s="12">
        <v>49.0</v>
      </c>
      <c r="E1473" s="12">
        <v>3157.236</v>
      </c>
      <c r="F1473" s="12">
        <v>0.58153</v>
      </c>
      <c r="G1473" s="14">
        <f>IFERROR(__xludf.DUMMYFUNCTION("FILTER(WholeNMJData!E:E,WholeNMJData!$B:$B=$B1473)"),303.434)</f>
        <v>303.434</v>
      </c>
      <c r="H1473" s="14">
        <f t="shared" si="4"/>
        <v>10.40501724</v>
      </c>
      <c r="I1473" s="14">
        <f>IFERROR(__xludf.DUMMYFUNCTION("FILTER(WholeNMJData!D:D,WholeNMJData!$B:$B=$B1473)"),121.6178)</f>
        <v>121.6178</v>
      </c>
    </row>
    <row r="1474">
      <c r="A1474" s="3"/>
      <c r="B1474" s="3" t="str">
        <f t="shared" si="3"/>
        <v>shi_02m_m67_a3_001</v>
      </c>
      <c r="C1474" s="9" t="s">
        <v>1515</v>
      </c>
      <c r="D1474" s="12">
        <v>8.0</v>
      </c>
      <c r="E1474" s="12">
        <v>3966.99</v>
      </c>
      <c r="F1474" s="12">
        <v>0.659058</v>
      </c>
      <c r="G1474" s="14">
        <f>IFERROR(__xludf.DUMMYFUNCTION("FILTER(WholeNMJData!E:E,WholeNMJData!$B:$B=$B1474)"),303.434)</f>
        <v>303.434</v>
      </c>
      <c r="H1474" s="14">
        <f t="shared" si="4"/>
        <v>13.07365028</v>
      </c>
      <c r="I1474" s="14">
        <f>IFERROR(__xludf.DUMMYFUNCTION("FILTER(WholeNMJData!D:D,WholeNMJData!$B:$B=$B1474)"),121.6178)</f>
        <v>121.6178</v>
      </c>
    </row>
    <row r="1475">
      <c r="A1475" s="3"/>
      <c r="B1475" s="3" t="str">
        <f t="shared" si="3"/>
        <v>shi_02m_m67_a3_001</v>
      </c>
      <c r="C1475" s="9" t="s">
        <v>1516</v>
      </c>
      <c r="D1475" s="12">
        <v>15.0</v>
      </c>
      <c r="E1475" s="12">
        <v>3822.49</v>
      </c>
      <c r="F1475" s="12">
        <v>0.658474</v>
      </c>
      <c r="G1475" s="14">
        <f>IFERROR(__xludf.DUMMYFUNCTION("FILTER(WholeNMJData!E:E,WholeNMJData!$B:$B=$B1475)"),303.434)</f>
        <v>303.434</v>
      </c>
      <c r="H1475" s="14">
        <f t="shared" si="4"/>
        <v>12.5974347</v>
      </c>
      <c r="I1475" s="14">
        <f>IFERROR(__xludf.DUMMYFUNCTION("FILTER(WholeNMJData!D:D,WholeNMJData!$B:$B=$B1475)"),121.6178)</f>
        <v>121.6178</v>
      </c>
    </row>
    <row r="1476">
      <c r="A1476" s="3"/>
      <c r="B1476" s="3" t="str">
        <f t="shared" si="3"/>
        <v>shi_02m_m67_a3_001</v>
      </c>
      <c r="C1476" s="9" t="s">
        <v>1517</v>
      </c>
      <c r="D1476" s="12">
        <v>3.0</v>
      </c>
      <c r="E1476" s="12">
        <v>2412.555</v>
      </c>
      <c r="F1476" s="12">
        <v>0.434928</v>
      </c>
      <c r="G1476" s="14">
        <f>IFERROR(__xludf.DUMMYFUNCTION("FILTER(WholeNMJData!E:E,WholeNMJData!$B:$B=$B1476)"),303.434)</f>
        <v>303.434</v>
      </c>
      <c r="H1476" s="14">
        <f t="shared" si="4"/>
        <v>7.950839392</v>
      </c>
      <c r="I1476" s="14">
        <f>IFERROR(__xludf.DUMMYFUNCTION("FILTER(WholeNMJData!D:D,WholeNMJData!$B:$B=$B1476)"),121.6178)</f>
        <v>121.6178</v>
      </c>
    </row>
    <row r="1477">
      <c r="A1477" s="3"/>
      <c r="B1477" s="3" t="str">
        <f t="shared" si="3"/>
        <v>shi_02m_m67_a3_001</v>
      </c>
      <c r="C1477" s="9" t="s">
        <v>1518</v>
      </c>
      <c r="D1477" s="12">
        <v>8.0</v>
      </c>
      <c r="E1477" s="12">
        <v>2180.791</v>
      </c>
      <c r="F1477" s="12">
        <v>0.382824</v>
      </c>
      <c r="G1477" s="14">
        <f>IFERROR(__xludf.DUMMYFUNCTION("FILTER(WholeNMJData!E:E,WholeNMJData!$B:$B=$B1477)"),303.434)</f>
        <v>303.434</v>
      </c>
      <c r="H1477" s="14">
        <f t="shared" si="4"/>
        <v>7.187035731</v>
      </c>
      <c r="I1477" s="14">
        <f>IFERROR(__xludf.DUMMYFUNCTION("FILTER(WholeNMJData!D:D,WholeNMJData!$B:$B=$B1477)"),121.6178)</f>
        <v>121.6178</v>
      </c>
    </row>
    <row r="1478">
      <c r="A1478" s="3"/>
      <c r="B1478" s="3" t="str">
        <f t="shared" si="3"/>
        <v>shi_02m_m67_a3_001</v>
      </c>
      <c r="C1478" s="9" t="s">
        <v>1519</v>
      </c>
      <c r="D1478" s="12">
        <v>3.0</v>
      </c>
      <c r="E1478" s="12">
        <v>2184.823</v>
      </c>
      <c r="F1478" s="12">
        <v>0.101819</v>
      </c>
      <c r="G1478" s="14">
        <f>IFERROR(__xludf.DUMMYFUNCTION("FILTER(WholeNMJData!E:E,WholeNMJData!$B:$B=$B1478)"),303.434)</f>
        <v>303.434</v>
      </c>
      <c r="H1478" s="14">
        <f t="shared" si="4"/>
        <v>7.200323629</v>
      </c>
      <c r="I1478" s="14">
        <f>IFERROR(__xludf.DUMMYFUNCTION("FILTER(WholeNMJData!D:D,WholeNMJData!$B:$B=$B1478)"),121.6178)</f>
        <v>121.6178</v>
      </c>
    </row>
    <row r="1479">
      <c r="A1479" s="3"/>
      <c r="B1479" s="3" t="str">
        <f t="shared" si="3"/>
        <v>shi_02m_m67_a3_001</v>
      </c>
      <c r="C1479" s="9" t="s">
        <v>1520</v>
      </c>
      <c r="D1479" s="12">
        <v>6.0</v>
      </c>
      <c r="E1479" s="12">
        <v>2403.653</v>
      </c>
      <c r="F1479" s="12">
        <v>0.444174</v>
      </c>
      <c r="G1479" s="14">
        <f>IFERROR(__xludf.DUMMYFUNCTION("FILTER(WholeNMJData!E:E,WholeNMJData!$B:$B=$B1479)"),303.434)</f>
        <v>303.434</v>
      </c>
      <c r="H1479" s="14">
        <f t="shared" si="4"/>
        <v>7.921501875</v>
      </c>
      <c r="I1479" s="14">
        <f>IFERROR(__xludf.DUMMYFUNCTION("FILTER(WholeNMJData!D:D,WholeNMJData!$B:$B=$B1479)"),121.6178)</f>
        <v>121.6178</v>
      </c>
    </row>
    <row r="1480">
      <c r="A1480" s="3"/>
      <c r="B1480" s="3" t="str">
        <f t="shared" si="3"/>
        <v>shi_02m_m67_a3_001</v>
      </c>
      <c r="C1480" s="9" t="s">
        <v>1521</v>
      </c>
      <c r="D1480" s="12">
        <v>3.0</v>
      </c>
      <c r="E1480" s="12">
        <v>1984.511</v>
      </c>
      <c r="F1480" s="12">
        <v>0.276944</v>
      </c>
      <c r="G1480" s="14">
        <f>IFERROR(__xludf.DUMMYFUNCTION("FILTER(WholeNMJData!E:E,WholeNMJData!$B:$B=$B1480)"),303.434)</f>
        <v>303.434</v>
      </c>
      <c r="H1480" s="14">
        <f t="shared" si="4"/>
        <v>6.540173481</v>
      </c>
      <c r="I1480" s="14">
        <f>IFERROR(__xludf.DUMMYFUNCTION("FILTER(WholeNMJData!D:D,WholeNMJData!$B:$B=$B1480)"),121.6178)</f>
        <v>121.6178</v>
      </c>
    </row>
    <row r="1481">
      <c r="A1481" s="3"/>
      <c r="B1481" s="3" t="str">
        <f t="shared" si="3"/>
        <v>shi_02m_m67_a3_001</v>
      </c>
      <c r="C1481" s="9" t="s">
        <v>1522</v>
      </c>
      <c r="D1481" s="12">
        <v>3.0</v>
      </c>
      <c r="E1481" s="12">
        <v>1910.5</v>
      </c>
      <c r="F1481" s="12">
        <v>0.177652</v>
      </c>
      <c r="G1481" s="14">
        <f>IFERROR(__xludf.DUMMYFUNCTION("FILTER(WholeNMJData!E:E,WholeNMJData!$B:$B=$B1481)"),303.434)</f>
        <v>303.434</v>
      </c>
      <c r="H1481" s="14">
        <f t="shared" si="4"/>
        <v>6.29626212</v>
      </c>
      <c r="I1481" s="14">
        <f>IFERROR(__xludf.DUMMYFUNCTION("FILTER(WholeNMJData!D:D,WholeNMJData!$B:$B=$B1481)"),121.6178)</f>
        <v>121.6178</v>
      </c>
    </row>
    <row r="1482">
      <c r="A1482" s="3"/>
      <c r="B1482" s="3" t="str">
        <f t="shared" si="3"/>
        <v>shi_02m_m67_a3_001</v>
      </c>
      <c r="C1482" s="9" t="s">
        <v>1523</v>
      </c>
      <c r="D1482" s="12">
        <v>9.0</v>
      </c>
      <c r="E1482" s="12">
        <v>2391.669</v>
      </c>
      <c r="F1482" s="12">
        <v>0.488917</v>
      </c>
      <c r="G1482" s="14">
        <f>IFERROR(__xludf.DUMMYFUNCTION("FILTER(WholeNMJData!E:E,WholeNMJData!$B:$B=$B1482)"),303.434)</f>
        <v>303.434</v>
      </c>
      <c r="H1482" s="14">
        <f t="shared" si="4"/>
        <v>7.88200729</v>
      </c>
      <c r="I1482" s="14">
        <f>IFERROR(__xludf.DUMMYFUNCTION("FILTER(WholeNMJData!D:D,WholeNMJData!$B:$B=$B1482)"),121.6178)</f>
        <v>121.6178</v>
      </c>
    </row>
    <row r="1483">
      <c r="A1483" s="3"/>
      <c r="B1483" s="3" t="str">
        <f t="shared" si="3"/>
        <v>shi_02m_m67_a3_001</v>
      </c>
      <c r="C1483" s="9" t="s">
        <v>1524</v>
      </c>
      <c r="D1483" s="12">
        <v>3.0</v>
      </c>
      <c r="E1483" s="12">
        <v>2264.338</v>
      </c>
      <c r="F1483" s="12">
        <v>0.407986</v>
      </c>
      <c r="G1483" s="14">
        <f>IFERROR(__xludf.DUMMYFUNCTION("FILTER(WholeNMJData!E:E,WholeNMJData!$B:$B=$B1483)"),303.434)</f>
        <v>303.434</v>
      </c>
      <c r="H1483" s="14">
        <f t="shared" si="4"/>
        <v>7.462374025</v>
      </c>
      <c r="I1483" s="14">
        <f>IFERROR(__xludf.DUMMYFUNCTION("FILTER(WholeNMJData!D:D,WholeNMJData!$B:$B=$B1483)"),121.6178)</f>
        <v>121.6178</v>
      </c>
    </row>
    <row r="1484">
      <c r="A1484" s="3"/>
      <c r="B1484" s="3" t="str">
        <f t="shared" si="3"/>
        <v>shi_02m_m67_a3_001</v>
      </c>
      <c r="C1484" s="9" t="s">
        <v>1525</v>
      </c>
      <c r="D1484" s="12">
        <v>7.0</v>
      </c>
      <c r="E1484" s="12">
        <v>2010.424</v>
      </c>
      <c r="F1484" s="12">
        <v>0.328033</v>
      </c>
      <c r="G1484" s="14">
        <f>IFERROR(__xludf.DUMMYFUNCTION("FILTER(WholeNMJData!E:E,WholeNMJData!$B:$B=$B1484)"),303.434)</f>
        <v>303.434</v>
      </c>
      <c r="H1484" s="14">
        <f t="shared" si="4"/>
        <v>6.625572612</v>
      </c>
      <c r="I1484" s="14">
        <f>IFERROR(__xludf.DUMMYFUNCTION("FILTER(WholeNMJData!D:D,WholeNMJData!$B:$B=$B1484)"),121.6178)</f>
        <v>121.6178</v>
      </c>
    </row>
    <row r="1485">
      <c r="A1485" s="3"/>
      <c r="B1485" s="3" t="str">
        <f t="shared" si="3"/>
        <v>shi_02m_m67_a3_001</v>
      </c>
      <c r="C1485" s="9" t="s">
        <v>1526</v>
      </c>
      <c r="D1485" s="12">
        <v>43.0</v>
      </c>
      <c r="E1485" s="12">
        <v>3254.483</v>
      </c>
      <c r="F1485" s="12">
        <v>0.774599</v>
      </c>
      <c r="G1485" s="14">
        <f>IFERROR(__xludf.DUMMYFUNCTION("FILTER(WholeNMJData!E:E,WholeNMJData!$B:$B=$B1485)"),303.434)</f>
        <v>303.434</v>
      </c>
      <c r="H1485" s="14">
        <f t="shared" si="4"/>
        <v>10.72550538</v>
      </c>
      <c r="I1485" s="14">
        <f>IFERROR(__xludf.DUMMYFUNCTION("FILTER(WholeNMJData!D:D,WholeNMJData!$B:$B=$B1485)"),121.6178)</f>
        <v>121.6178</v>
      </c>
    </row>
    <row r="1486">
      <c r="A1486" s="3"/>
      <c r="B1486" s="3" t="str">
        <f t="shared" si="3"/>
        <v>shi_02m_m67_a3_001</v>
      </c>
      <c r="C1486" s="9" t="s">
        <v>1527</v>
      </c>
      <c r="D1486" s="12">
        <v>3.0</v>
      </c>
      <c r="E1486" s="12">
        <v>1766.448</v>
      </c>
      <c r="F1486" s="12">
        <v>0.249807</v>
      </c>
      <c r="G1486" s="14">
        <f>IFERROR(__xludf.DUMMYFUNCTION("FILTER(WholeNMJData!E:E,WholeNMJData!$B:$B=$B1486)"),303.434)</f>
        <v>303.434</v>
      </c>
      <c r="H1486" s="14">
        <f t="shared" si="4"/>
        <v>5.821522967</v>
      </c>
      <c r="I1486" s="14">
        <f>IFERROR(__xludf.DUMMYFUNCTION("FILTER(WholeNMJData!D:D,WholeNMJData!$B:$B=$B1486)"),121.6178)</f>
        <v>121.6178</v>
      </c>
    </row>
    <row r="1487">
      <c r="A1487" s="3"/>
      <c r="B1487" s="3" t="str">
        <f t="shared" si="3"/>
        <v>shi_02m_m67_a3_001</v>
      </c>
      <c r="C1487" s="9" t="s">
        <v>1528</v>
      </c>
      <c r="D1487" s="12">
        <v>4.0</v>
      </c>
      <c r="E1487" s="12">
        <v>2026.005</v>
      </c>
      <c r="F1487" s="12">
        <v>0.367709</v>
      </c>
      <c r="G1487" s="14">
        <f>IFERROR(__xludf.DUMMYFUNCTION("FILTER(WholeNMJData!E:E,WholeNMJData!$B:$B=$B1487)"),303.434)</f>
        <v>303.434</v>
      </c>
      <c r="H1487" s="14">
        <f t="shared" si="4"/>
        <v>6.676921505</v>
      </c>
      <c r="I1487" s="14">
        <f>IFERROR(__xludf.DUMMYFUNCTION("FILTER(WholeNMJData!D:D,WholeNMJData!$B:$B=$B1487)"),121.6178)</f>
        <v>121.6178</v>
      </c>
    </row>
    <row r="1488">
      <c r="A1488" s="3"/>
      <c r="B1488" s="3" t="str">
        <f t="shared" si="3"/>
        <v>shi_02m_m67_a3_001</v>
      </c>
      <c r="C1488" s="9" t="s">
        <v>1529</v>
      </c>
      <c r="D1488" s="12">
        <v>3.0</v>
      </c>
      <c r="E1488" s="12">
        <v>2266.439</v>
      </c>
      <c r="F1488" s="12">
        <v>0.807538</v>
      </c>
      <c r="G1488" s="14">
        <f>IFERROR(__xludf.DUMMYFUNCTION("FILTER(WholeNMJData!E:E,WholeNMJData!$B:$B=$B1488)"),303.434)</f>
        <v>303.434</v>
      </c>
      <c r="H1488" s="14">
        <f t="shared" si="4"/>
        <v>7.469298101</v>
      </c>
      <c r="I1488" s="14">
        <f>IFERROR(__xludf.DUMMYFUNCTION("FILTER(WholeNMJData!D:D,WholeNMJData!$B:$B=$B1488)"),121.6178)</f>
        <v>121.6178</v>
      </c>
    </row>
    <row r="1489">
      <c r="A1489" s="3"/>
      <c r="B1489" s="3" t="str">
        <f t="shared" si="3"/>
        <v>shi_02m_m67_a3_001</v>
      </c>
      <c r="C1489" s="9" t="s">
        <v>1530</v>
      </c>
      <c r="D1489" s="12">
        <v>9.0</v>
      </c>
      <c r="E1489" s="12">
        <v>2654.221</v>
      </c>
      <c r="F1489" s="12">
        <v>0.656656</v>
      </c>
      <c r="G1489" s="14">
        <f>IFERROR(__xludf.DUMMYFUNCTION("FILTER(WholeNMJData!E:E,WholeNMJData!$B:$B=$B1489)"),303.434)</f>
        <v>303.434</v>
      </c>
      <c r="H1489" s="14">
        <f t="shared" si="4"/>
        <v>8.747276179</v>
      </c>
      <c r="I1489" s="14">
        <f>IFERROR(__xludf.DUMMYFUNCTION("FILTER(WholeNMJData!D:D,WholeNMJData!$B:$B=$B1489)"),121.6178)</f>
        <v>121.6178</v>
      </c>
    </row>
    <row r="1490">
      <c r="A1490" s="3"/>
      <c r="B1490" s="3" t="str">
        <f t="shared" si="3"/>
        <v>shi_02m_m67_a3_001</v>
      </c>
      <c r="C1490" s="9" t="s">
        <v>1531</v>
      </c>
      <c r="D1490" s="12">
        <v>102.0</v>
      </c>
      <c r="E1490" s="12">
        <v>2742.132</v>
      </c>
      <c r="F1490" s="12">
        <v>0.987559</v>
      </c>
      <c r="G1490" s="14">
        <f>IFERROR(__xludf.DUMMYFUNCTION("FILTER(WholeNMJData!E:E,WholeNMJData!$B:$B=$B1490)"),303.434)</f>
        <v>303.434</v>
      </c>
      <c r="H1490" s="14">
        <f t="shared" si="4"/>
        <v>9.036996513</v>
      </c>
      <c r="I1490" s="14">
        <f>IFERROR(__xludf.DUMMYFUNCTION("FILTER(WholeNMJData!D:D,WholeNMJData!$B:$B=$B1490)"),121.6178)</f>
        <v>121.6178</v>
      </c>
    </row>
    <row r="1491">
      <c r="A1491" s="3"/>
      <c r="B1491" s="3" t="str">
        <f t="shared" si="3"/>
        <v>shi_02m_m67_a3_001</v>
      </c>
      <c r="C1491" s="9" t="s">
        <v>1532</v>
      </c>
      <c r="D1491" s="12">
        <v>3.0</v>
      </c>
      <c r="E1491" s="12">
        <v>1669.916</v>
      </c>
      <c r="F1491" s="12">
        <v>0.127913</v>
      </c>
      <c r="G1491" s="14">
        <f>IFERROR(__xludf.DUMMYFUNCTION("FILTER(WholeNMJData!E:E,WholeNMJData!$B:$B=$B1491)"),303.434)</f>
        <v>303.434</v>
      </c>
      <c r="H1491" s="14">
        <f t="shared" si="4"/>
        <v>5.503391182</v>
      </c>
      <c r="I1491" s="14">
        <f>IFERROR(__xludf.DUMMYFUNCTION("FILTER(WholeNMJData!D:D,WholeNMJData!$B:$B=$B1491)"),121.6178)</f>
        <v>121.6178</v>
      </c>
    </row>
    <row r="1492">
      <c r="A1492" s="3"/>
      <c r="B1492" s="3" t="str">
        <f t="shared" si="3"/>
        <v>shi_02m_m67_a3_001</v>
      </c>
      <c r="C1492" s="9" t="s">
        <v>1533</v>
      </c>
      <c r="D1492" s="12">
        <v>8.0</v>
      </c>
      <c r="E1492" s="12">
        <v>1917.65</v>
      </c>
      <c r="F1492" s="12">
        <v>0.498968</v>
      </c>
      <c r="G1492" s="14">
        <f>IFERROR(__xludf.DUMMYFUNCTION("FILTER(WholeNMJData!E:E,WholeNMJData!$B:$B=$B1492)"),303.434)</f>
        <v>303.434</v>
      </c>
      <c r="H1492" s="14">
        <f t="shared" si="4"/>
        <v>6.319825728</v>
      </c>
      <c r="I1492" s="14">
        <f>IFERROR(__xludf.DUMMYFUNCTION("FILTER(WholeNMJData!D:D,WholeNMJData!$B:$B=$B1492)"),121.6178)</f>
        <v>121.6178</v>
      </c>
    </row>
    <row r="1493">
      <c r="A1493" s="3"/>
      <c r="B1493" s="3" t="str">
        <f t="shared" si="3"/>
        <v>shi_02m_m67_a3_001</v>
      </c>
      <c r="C1493" s="9" t="s">
        <v>1534</v>
      </c>
      <c r="D1493" s="12">
        <v>3.0</v>
      </c>
      <c r="E1493" s="12">
        <v>1895.099</v>
      </c>
      <c r="F1493" s="12">
        <v>0.13335</v>
      </c>
      <c r="G1493" s="14">
        <f>IFERROR(__xludf.DUMMYFUNCTION("FILTER(WholeNMJData!E:E,WholeNMJData!$B:$B=$B1493)"),303.434)</f>
        <v>303.434</v>
      </c>
      <c r="H1493" s="14">
        <f t="shared" si="4"/>
        <v>6.245506436</v>
      </c>
      <c r="I1493" s="14">
        <f>IFERROR(__xludf.DUMMYFUNCTION("FILTER(WholeNMJData!D:D,WholeNMJData!$B:$B=$B1493)"),121.6178)</f>
        <v>121.6178</v>
      </c>
    </row>
    <row r="1494">
      <c r="A1494" s="3"/>
      <c r="B1494" s="3" t="str">
        <f t="shared" si="3"/>
        <v>shi_02m_m67_a3_001</v>
      </c>
      <c r="C1494" s="9" t="s">
        <v>1535</v>
      </c>
      <c r="D1494" s="12">
        <v>34.0</v>
      </c>
      <c r="E1494" s="12">
        <v>3211.999</v>
      </c>
      <c r="F1494" s="12">
        <v>0.572717</v>
      </c>
      <c r="G1494" s="14">
        <f>IFERROR(__xludf.DUMMYFUNCTION("FILTER(WholeNMJData!E:E,WholeNMJData!$B:$B=$B1494)"),303.434)</f>
        <v>303.434</v>
      </c>
      <c r="H1494" s="14">
        <f t="shared" si="4"/>
        <v>10.5854947</v>
      </c>
      <c r="I1494" s="14">
        <f>IFERROR(__xludf.DUMMYFUNCTION("FILTER(WholeNMJData!D:D,WholeNMJData!$B:$B=$B1494)"),121.6178)</f>
        <v>121.6178</v>
      </c>
    </row>
    <row r="1495">
      <c r="A1495" s="3"/>
      <c r="B1495" s="3" t="str">
        <f t="shared" si="3"/>
        <v>shi_02m_m67_a3_001</v>
      </c>
      <c r="C1495" s="9" t="s">
        <v>1536</v>
      </c>
      <c r="D1495" s="12">
        <v>3.0</v>
      </c>
      <c r="E1495" s="12">
        <v>1943.318</v>
      </c>
      <c r="F1495" s="12">
        <v>0.123422</v>
      </c>
      <c r="G1495" s="14">
        <f>IFERROR(__xludf.DUMMYFUNCTION("FILTER(WholeNMJData!E:E,WholeNMJData!$B:$B=$B1495)"),303.434)</f>
        <v>303.434</v>
      </c>
      <c r="H1495" s="14">
        <f t="shared" si="4"/>
        <v>6.404417435</v>
      </c>
      <c r="I1495" s="14">
        <f>IFERROR(__xludf.DUMMYFUNCTION("FILTER(WholeNMJData!D:D,WholeNMJData!$B:$B=$B1495)"),121.6178)</f>
        <v>121.6178</v>
      </c>
    </row>
    <row r="1496">
      <c r="A1496" s="3"/>
      <c r="B1496" s="3" t="str">
        <f t="shared" si="3"/>
        <v>shi_02m_m67_a3_001</v>
      </c>
      <c r="C1496" s="9" t="s">
        <v>1537</v>
      </c>
      <c r="D1496" s="12">
        <v>3.0</v>
      </c>
      <c r="E1496" s="12">
        <v>1920.933</v>
      </c>
      <c r="F1496" s="12">
        <v>0.170653</v>
      </c>
      <c r="G1496" s="14">
        <f>IFERROR(__xludf.DUMMYFUNCTION("FILTER(WholeNMJData!E:E,WholeNMJData!$B:$B=$B1496)"),303.434)</f>
        <v>303.434</v>
      </c>
      <c r="H1496" s="14">
        <f t="shared" si="4"/>
        <v>6.330645214</v>
      </c>
      <c r="I1496" s="14">
        <f>IFERROR(__xludf.DUMMYFUNCTION("FILTER(WholeNMJData!D:D,WholeNMJData!$B:$B=$B1496)"),121.6178)</f>
        <v>121.6178</v>
      </c>
    </row>
    <row r="1497">
      <c r="A1497" s="3"/>
      <c r="B1497" s="3" t="str">
        <f t="shared" si="3"/>
        <v>shi_02m_m67_a3_001</v>
      </c>
      <c r="C1497" s="9" t="s">
        <v>1538</v>
      </c>
      <c r="D1497" s="12">
        <v>3.0</v>
      </c>
      <c r="E1497" s="12">
        <v>1979.339</v>
      </c>
      <c r="F1497" s="12">
        <v>0.278321</v>
      </c>
      <c r="G1497" s="14">
        <f>IFERROR(__xludf.DUMMYFUNCTION("FILTER(WholeNMJData!E:E,WholeNMJData!$B:$B=$B1497)"),303.434)</f>
        <v>303.434</v>
      </c>
      <c r="H1497" s="14">
        <f t="shared" si="4"/>
        <v>6.523128588</v>
      </c>
      <c r="I1497" s="14">
        <f>IFERROR(__xludf.DUMMYFUNCTION("FILTER(WholeNMJData!D:D,WholeNMJData!$B:$B=$B1497)"),121.6178)</f>
        <v>121.6178</v>
      </c>
    </row>
    <row r="1498">
      <c r="A1498" s="3"/>
      <c r="B1498" s="3" t="str">
        <f t="shared" si="3"/>
        <v>shi_02m_m67_a3_001</v>
      </c>
      <c r="C1498" s="9" t="s">
        <v>1539</v>
      </c>
      <c r="D1498" s="12">
        <v>5.0</v>
      </c>
      <c r="E1498" s="12">
        <v>2158.301</v>
      </c>
      <c r="F1498" s="12">
        <v>0.424556</v>
      </c>
      <c r="G1498" s="14">
        <f>IFERROR(__xludf.DUMMYFUNCTION("FILTER(WholeNMJData!E:E,WholeNMJData!$B:$B=$B1498)"),303.434)</f>
        <v>303.434</v>
      </c>
      <c r="H1498" s="14">
        <f t="shared" si="4"/>
        <v>7.112917471</v>
      </c>
      <c r="I1498" s="14">
        <f>IFERROR(__xludf.DUMMYFUNCTION("FILTER(WholeNMJData!D:D,WholeNMJData!$B:$B=$B1498)"),121.6178)</f>
        <v>121.6178</v>
      </c>
    </row>
    <row r="1499">
      <c r="A1499" s="3"/>
      <c r="B1499" s="3" t="str">
        <f t="shared" si="3"/>
        <v>shi_02m_m67_a3_001</v>
      </c>
      <c r="C1499" s="9" t="s">
        <v>1540</v>
      </c>
      <c r="D1499" s="12">
        <v>6.0</v>
      </c>
      <c r="E1499" s="12">
        <v>1716.299</v>
      </c>
      <c r="F1499" s="12">
        <v>0.313076</v>
      </c>
      <c r="G1499" s="14">
        <f>IFERROR(__xludf.DUMMYFUNCTION("FILTER(WholeNMJData!E:E,WholeNMJData!$B:$B=$B1499)"),303.434)</f>
        <v>303.434</v>
      </c>
      <c r="H1499" s="14">
        <f t="shared" si="4"/>
        <v>5.656251442</v>
      </c>
      <c r="I1499" s="14">
        <f>IFERROR(__xludf.DUMMYFUNCTION("FILTER(WholeNMJData!D:D,WholeNMJData!$B:$B=$B1499)"),121.6178)</f>
        <v>121.6178</v>
      </c>
    </row>
    <row r="1500">
      <c r="A1500" s="3"/>
      <c r="B1500" s="3" t="str">
        <f t="shared" si="3"/>
        <v>shi_02m_m67_a3_001</v>
      </c>
      <c r="C1500" s="9" t="s">
        <v>1541</v>
      </c>
      <c r="D1500" s="12">
        <v>18.0</v>
      </c>
      <c r="E1500" s="12">
        <v>2068.575</v>
      </c>
      <c r="F1500" s="12">
        <v>0.551041</v>
      </c>
      <c r="G1500" s="14">
        <f>IFERROR(__xludf.DUMMYFUNCTION("FILTER(WholeNMJData!E:E,WholeNMJData!$B:$B=$B1500)"),303.434)</f>
        <v>303.434</v>
      </c>
      <c r="H1500" s="14">
        <f t="shared" si="4"/>
        <v>6.817215605</v>
      </c>
      <c r="I1500" s="14">
        <f>IFERROR(__xludf.DUMMYFUNCTION("FILTER(WholeNMJData!D:D,WholeNMJData!$B:$B=$B1500)"),121.6178)</f>
        <v>121.6178</v>
      </c>
    </row>
    <row r="1501">
      <c r="A1501" s="3"/>
      <c r="B1501" s="3" t="str">
        <f t="shared" si="3"/>
        <v>shi_02m_m67_a3_001</v>
      </c>
      <c r="C1501" s="9" t="s">
        <v>1542</v>
      </c>
      <c r="D1501" s="12">
        <v>5.0</v>
      </c>
      <c r="E1501" s="12">
        <v>2206.429</v>
      </c>
      <c r="F1501" s="12">
        <v>0.571184</v>
      </c>
      <c r="G1501" s="14">
        <f>IFERROR(__xludf.DUMMYFUNCTION("FILTER(WholeNMJData!E:E,WholeNMJData!$B:$B=$B1501)"),303.434)</f>
        <v>303.434</v>
      </c>
      <c r="H1501" s="14">
        <f t="shared" si="4"/>
        <v>7.27152857</v>
      </c>
      <c r="I1501" s="14">
        <f>IFERROR(__xludf.DUMMYFUNCTION("FILTER(WholeNMJData!D:D,WholeNMJData!$B:$B=$B1501)"),121.6178)</f>
        <v>121.6178</v>
      </c>
    </row>
    <row r="1502">
      <c r="A1502" s="3"/>
      <c r="B1502" s="3" t="str">
        <f t="shared" si="3"/>
        <v>shi_02m_m67_a3_001</v>
      </c>
      <c r="C1502" s="9" t="s">
        <v>1543</v>
      </c>
      <c r="D1502" s="12">
        <v>3.0</v>
      </c>
      <c r="E1502" s="12">
        <v>1989.286</v>
      </c>
      <c r="F1502" s="12">
        <v>0.433656</v>
      </c>
      <c r="G1502" s="14">
        <f>IFERROR(__xludf.DUMMYFUNCTION("FILTER(WholeNMJData!E:E,WholeNMJData!$B:$B=$B1502)"),303.434)</f>
        <v>303.434</v>
      </c>
      <c r="H1502" s="14">
        <f t="shared" si="4"/>
        <v>6.555910017</v>
      </c>
      <c r="I1502" s="14">
        <f>IFERROR(__xludf.DUMMYFUNCTION("FILTER(WholeNMJData!D:D,WholeNMJData!$B:$B=$B1502)"),121.6178)</f>
        <v>121.6178</v>
      </c>
    </row>
    <row r="1503">
      <c r="A1503" s="3"/>
      <c r="B1503" s="3" t="str">
        <f t="shared" si="3"/>
        <v>shi_02m_m67_a3_001</v>
      </c>
      <c r="C1503" s="9" t="s">
        <v>1544</v>
      </c>
      <c r="D1503" s="12">
        <v>5.0</v>
      </c>
      <c r="E1503" s="12">
        <v>2043.009</v>
      </c>
      <c r="F1503" s="12">
        <v>0.367207</v>
      </c>
      <c r="G1503" s="14">
        <f>IFERROR(__xludf.DUMMYFUNCTION("FILTER(WholeNMJData!E:E,WholeNMJData!$B:$B=$B1503)"),303.434)</f>
        <v>303.434</v>
      </c>
      <c r="H1503" s="14">
        <f t="shared" si="4"/>
        <v>6.732960051</v>
      </c>
      <c r="I1503" s="14">
        <f>IFERROR(__xludf.DUMMYFUNCTION("FILTER(WholeNMJData!D:D,WholeNMJData!$B:$B=$B1503)"),121.6178)</f>
        <v>121.6178</v>
      </c>
    </row>
    <row r="1504">
      <c r="A1504" s="3"/>
      <c r="B1504" s="3" t="str">
        <f t="shared" si="3"/>
        <v>shi_02m_m67_a3_001</v>
      </c>
      <c r="C1504" s="9" t="s">
        <v>1545</v>
      </c>
      <c r="D1504" s="12">
        <v>12.0</v>
      </c>
      <c r="E1504" s="12">
        <v>2437.735</v>
      </c>
      <c r="F1504" s="12">
        <v>0.507055</v>
      </c>
      <c r="G1504" s="14">
        <f>IFERROR(__xludf.DUMMYFUNCTION("FILTER(WholeNMJData!E:E,WholeNMJData!$B:$B=$B1504)"),303.434)</f>
        <v>303.434</v>
      </c>
      <c r="H1504" s="14">
        <f t="shared" si="4"/>
        <v>8.033822841</v>
      </c>
      <c r="I1504" s="14">
        <f>IFERROR(__xludf.DUMMYFUNCTION("FILTER(WholeNMJData!D:D,WholeNMJData!$B:$B=$B1504)"),121.6178)</f>
        <v>121.6178</v>
      </c>
    </row>
    <row r="1505">
      <c r="A1505" s="3"/>
      <c r="B1505" s="3" t="str">
        <f t="shared" si="3"/>
        <v>shi_02m_m67_a3_001</v>
      </c>
      <c r="C1505" s="9" t="s">
        <v>1546</v>
      </c>
      <c r="D1505" s="12">
        <v>210.0</v>
      </c>
      <c r="E1505" s="12">
        <v>4988.097</v>
      </c>
      <c r="F1505" s="12">
        <v>0.939662</v>
      </c>
      <c r="G1505" s="14">
        <f>IFERROR(__xludf.DUMMYFUNCTION("FILTER(WholeNMJData!E:E,WholeNMJData!$B:$B=$B1505)"),303.434)</f>
        <v>303.434</v>
      </c>
      <c r="H1505" s="14">
        <f t="shared" si="4"/>
        <v>16.4388203</v>
      </c>
      <c r="I1505" s="14">
        <f>IFERROR(__xludf.DUMMYFUNCTION("FILTER(WholeNMJData!D:D,WholeNMJData!$B:$B=$B1505)"),121.6178)</f>
        <v>121.6178</v>
      </c>
    </row>
    <row r="1506">
      <c r="A1506" s="3"/>
      <c r="B1506" s="3" t="str">
        <f t="shared" si="3"/>
        <v>shi_02m_m67_a3_001</v>
      </c>
      <c r="C1506" s="9" t="s">
        <v>1547</v>
      </c>
      <c r="D1506" s="12">
        <v>3.0</v>
      </c>
      <c r="E1506" s="12">
        <v>2143.507</v>
      </c>
      <c r="F1506" s="12">
        <v>0.443084</v>
      </c>
      <c r="G1506" s="14">
        <f>IFERROR(__xludf.DUMMYFUNCTION("FILTER(WholeNMJData!E:E,WholeNMJData!$B:$B=$B1506)"),303.434)</f>
        <v>303.434</v>
      </c>
      <c r="H1506" s="14">
        <f t="shared" si="4"/>
        <v>7.064162223</v>
      </c>
      <c r="I1506" s="14">
        <f>IFERROR(__xludf.DUMMYFUNCTION("FILTER(WholeNMJData!D:D,WholeNMJData!$B:$B=$B1506)"),121.6178)</f>
        <v>121.6178</v>
      </c>
    </row>
    <row r="1507">
      <c r="A1507" s="3"/>
      <c r="B1507" s="3" t="str">
        <f t="shared" si="3"/>
        <v>shi_02m_m67_a3_001</v>
      </c>
      <c r="C1507" s="9" t="s">
        <v>1548</v>
      </c>
      <c r="D1507" s="12">
        <v>4.0</v>
      </c>
      <c r="E1507" s="12">
        <v>1907.799</v>
      </c>
      <c r="F1507" s="12">
        <v>0.290523</v>
      </c>
      <c r="G1507" s="14">
        <f>IFERROR(__xludf.DUMMYFUNCTION("FILTER(WholeNMJData!E:E,WholeNMJData!$B:$B=$B1507)"),303.434)</f>
        <v>303.434</v>
      </c>
      <c r="H1507" s="14">
        <f t="shared" si="4"/>
        <v>6.287360678</v>
      </c>
      <c r="I1507" s="14">
        <f>IFERROR(__xludf.DUMMYFUNCTION("FILTER(WholeNMJData!D:D,WholeNMJData!$B:$B=$B1507)"),121.6178)</f>
        <v>121.6178</v>
      </c>
    </row>
    <row r="1508">
      <c r="A1508" s="3"/>
      <c r="B1508" s="3" t="str">
        <f t="shared" si="3"/>
        <v>shi_02m_m67_a3_001</v>
      </c>
      <c r="C1508" s="9" t="s">
        <v>1549</v>
      </c>
      <c r="D1508" s="12">
        <v>4.0</v>
      </c>
      <c r="E1508" s="12">
        <v>2966.448</v>
      </c>
      <c r="F1508" s="12">
        <v>0.416679</v>
      </c>
      <c r="G1508" s="14">
        <f>IFERROR(__xludf.DUMMYFUNCTION("FILTER(WholeNMJData!E:E,WholeNMJData!$B:$B=$B1508)"),303.434)</f>
        <v>303.434</v>
      </c>
      <c r="H1508" s="14">
        <f t="shared" si="4"/>
        <v>9.776254474</v>
      </c>
      <c r="I1508" s="14">
        <f>IFERROR(__xludf.DUMMYFUNCTION("FILTER(WholeNMJData!D:D,WholeNMJData!$B:$B=$B1508)"),121.6178)</f>
        <v>121.6178</v>
      </c>
    </row>
    <row r="1509">
      <c r="A1509" s="3"/>
      <c r="B1509" s="3" t="str">
        <f t="shared" si="3"/>
        <v>shi_02m_m67_a3_001</v>
      </c>
      <c r="C1509" s="9" t="s">
        <v>1550</v>
      </c>
      <c r="D1509" s="12">
        <v>3.0</v>
      </c>
      <c r="E1509" s="12">
        <v>1793.88</v>
      </c>
      <c r="F1509" s="12">
        <v>0.140075</v>
      </c>
      <c r="G1509" s="14">
        <f>IFERROR(__xludf.DUMMYFUNCTION("FILTER(WholeNMJData!E:E,WholeNMJData!$B:$B=$B1509)"),303.434)</f>
        <v>303.434</v>
      </c>
      <c r="H1509" s="14">
        <f t="shared" si="4"/>
        <v>5.911928129</v>
      </c>
      <c r="I1509" s="14">
        <f>IFERROR(__xludf.DUMMYFUNCTION("FILTER(WholeNMJData!D:D,WholeNMJData!$B:$B=$B1509)"),121.6178)</f>
        <v>121.6178</v>
      </c>
    </row>
    <row r="1510">
      <c r="A1510" s="3"/>
      <c r="B1510" s="3" t="str">
        <f t="shared" si="3"/>
        <v>shi_02m_m67_a3_001</v>
      </c>
      <c r="C1510" s="9" t="s">
        <v>1551</v>
      </c>
      <c r="D1510" s="12">
        <v>208.0</v>
      </c>
      <c r="E1510" s="12">
        <v>3463.656</v>
      </c>
      <c r="F1510" s="12">
        <v>0.783454</v>
      </c>
      <c r="G1510" s="14">
        <f>IFERROR(__xludf.DUMMYFUNCTION("FILTER(WholeNMJData!E:E,WholeNMJData!$B:$B=$B1510)"),303.434)</f>
        <v>303.434</v>
      </c>
      <c r="H1510" s="14">
        <f t="shared" si="4"/>
        <v>11.41485793</v>
      </c>
      <c r="I1510" s="14">
        <f>IFERROR(__xludf.DUMMYFUNCTION("FILTER(WholeNMJData!D:D,WholeNMJData!$B:$B=$B1510)"),121.6178)</f>
        <v>121.6178</v>
      </c>
    </row>
    <row r="1511">
      <c r="A1511" s="3"/>
      <c r="B1511" s="3" t="str">
        <f t="shared" si="3"/>
        <v>shi_02m_m67_a3_001</v>
      </c>
      <c r="C1511" s="9" t="s">
        <v>1552</v>
      </c>
      <c r="D1511" s="12">
        <v>3.0</v>
      </c>
      <c r="E1511" s="12">
        <v>2616.907</v>
      </c>
      <c r="F1511" s="12">
        <v>0.477935</v>
      </c>
      <c r="G1511" s="14">
        <f>IFERROR(__xludf.DUMMYFUNCTION("FILTER(WholeNMJData!E:E,WholeNMJData!$B:$B=$B1511)"),303.434)</f>
        <v>303.434</v>
      </c>
      <c r="H1511" s="14">
        <f t="shared" si="4"/>
        <v>8.624303802</v>
      </c>
      <c r="I1511" s="14">
        <f>IFERROR(__xludf.DUMMYFUNCTION("FILTER(WholeNMJData!D:D,WholeNMJData!$B:$B=$B1511)"),121.6178)</f>
        <v>121.6178</v>
      </c>
    </row>
    <row r="1512">
      <c r="A1512" s="3"/>
      <c r="B1512" s="3" t="str">
        <f t="shared" si="3"/>
        <v>shi_02m_m67_a3_003</v>
      </c>
      <c r="C1512" s="9" t="s">
        <v>1553</v>
      </c>
      <c r="D1512" s="12">
        <v>5.0</v>
      </c>
      <c r="E1512" s="12">
        <v>1773.273</v>
      </c>
      <c r="F1512" s="12">
        <v>0.349803</v>
      </c>
      <c r="G1512" s="14">
        <f>IFERROR(__xludf.DUMMYFUNCTION("FILTER(WholeNMJData!E:E,WholeNMJData!$B:$B=$B1512)"),221.6958)</f>
        <v>221.6958</v>
      </c>
      <c r="H1512" s="14">
        <f t="shared" si="4"/>
        <v>7.998676565</v>
      </c>
      <c r="I1512" s="14">
        <f>IFERROR(__xludf.DUMMYFUNCTION("FILTER(WholeNMJData!D:D,WholeNMJData!$B:$B=$B1512)"),48.26667)</f>
        <v>48.26667</v>
      </c>
    </row>
    <row r="1513">
      <c r="A1513" s="3"/>
      <c r="B1513" s="3" t="str">
        <f t="shared" si="3"/>
        <v>shi_02m_m67_a3_003</v>
      </c>
      <c r="C1513" s="9" t="s">
        <v>1554</v>
      </c>
      <c r="D1513" s="12">
        <v>4.0</v>
      </c>
      <c r="E1513" s="12">
        <v>1635.569</v>
      </c>
      <c r="F1513" s="12">
        <v>0.092998</v>
      </c>
      <c r="G1513" s="14">
        <f>IFERROR(__xludf.DUMMYFUNCTION("FILTER(WholeNMJData!E:E,WholeNMJData!$B:$B=$B1513)"),221.6958)</f>
        <v>221.6958</v>
      </c>
      <c r="H1513" s="14">
        <f t="shared" si="4"/>
        <v>7.377537148</v>
      </c>
      <c r="I1513" s="14">
        <f>IFERROR(__xludf.DUMMYFUNCTION("FILTER(WholeNMJData!D:D,WholeNMJData!$B:$B=$B1513)"),48.26667)</f>
        <v>48.26667</v>
      </c>
    </row>
    <row r="1514">
      <c r="A1514" s="3"/>
      <c r="B1514" s="3" t="str">
        <f t="shared" si="3"/>
        <v>shi_02m_m67_a3_003</v>
      </c>
      <c r="C1514" s="9" t="s">
        <v>1555</v>
      </c>
      <c r="D1514" s="12">
        <v>10.0</v>
      </c>
      <c r="E1514" s="12">
        <v>1814.537</v>
      </c>
      <c r="F1514" s="12">
        <v>0.653125</v>
      </c>
      <c r="G1514" s="14">
        <f>IFERROR(__xludf.DUMMYFUNCTION("FILTER(WholeNMJData!E:E,WholeNMJData!$B:$B=$B1514)"),221.6958)</f>
        <v>221.6958</v>
      </c>
      <c r="H1514" s="14">
        <f t="shared" si="4"/>
        <v>8.184805486</v>
      </c>
      <c r="I1514" s="14">
        <f>IFERROR(__xludf.DUMMYFUNCTION("FILTER(WholeNMJData!D:D,WholeNMJData!$B:$B=$B1514)"),48.26667)</f>
        <v>48.26667</v>
      </c>
    </row>
    <row r="1515">
      <c r="A1515" s="3"/>
      <c r="B1515" s="3" t="str">
        <f t="shared" si="3"/>
        <v>shi_02m_m67_a3_003</v>
      </c>
      <c r="C1515" s="9" t="s">
        <v>1556</v>
      </c>
      <c r="D1515" s="12">
        <v>36.0</v>
      </c>
      <c r="E1515" s="12">
        <v>2167.586</v>
      </c>
      <c r="F1515" s="12">
        <v>0.990463</v>
      </c>
      <c r="G1515" s="14">
        <f>IFERROR(__xludf.DUMMYFUNCTION("FILTER(WholeNMJData!E:E,WholeNMJData!$B:$B=$B1515)"),221.6958)</f>
        <v>221.6958</v>
      </c>
      <c r="H1515" s="14">
        <f t="shared" si="4"/>
        <v>9.777298442</v>
      </c>
      <c r="I1515" s="14">
        <f>IFERROR(__xludf.DUMMYFUNCTION("FILTER(WholeNMJData!D:D,WholeNMJData!$B:$B=$B1515)"),48.26667)</f>
        <v>48.26667</v>
      </c>
    </row>
    <row r="1516">
      <c r="A1516" s="3"/>
      <c r="B1516" s="3" t="str">
        <f t="shared" si="3"/>
        <v>shi_02m_m67_a3_003</v>
      </c>
      <c r="C1516" s="9" t="s">
        <v>1557</v>
      </c>
      <c r="D1516" s="12">
        <v>7.0</v>
      </c>
      <c r="E1516" s="12">
        <v>1627.103</v>
      </c>
      <c r="F1516" s="12">
        <v>0.398067</v>
      </c>
      <c r="G1516" s="14">
        <f>IFERROR(__xludf.DUMMYFUNCTION("FILTER(WholeNMJData!E:E,WholeNMJData!$B:$B=$B1516)"),221.6958)</f>
        <v>221.6958</v>
      </c>
      <c r="H1516" s="14">
        <f t="shared" si="4"/>
        <v>7.339349685</v>
      </c>
      <c r="I1516" s="14">
        <f>IFERROR(__xludf.DUMMYFUNCTION("FILTER(WholeNMJData!D:D,WholeNMJData!$B:$B=$B1516)"),48.26667)</f>
        <v>48.26667</v>
      </c>
    </row>
    <row r="1517">
      <c r="A1517" s="3"/>
      <c r="B1517" s="3" t="str">
        <f t="shared" si="3"/>
        <v>shi_02m_m67_a3_003</v>
      </c>
      <c r="C1517" s="9" t="s">
        <v>1558</v>
      </c>
      <c r="D1517" s="12">
        <v>13.0</v>
      </c>
      <c r="E1517" s="12">
        <v>1807.348</v>
      </c>
      <c r="F1517" s="12">
        <v>0.462707</v>
      </c>
      <c r="G1517" s="14">
        <f>IFERROR(__xludf.DUMMYFUNCTION("FILTER(WholeNMJData!E:E,WholeNMJData!$B:$B=$B1517)"),221.6958)</f>
        <v>221.6958</v>
      </c>
      <c r="H1517" s="14">
        <f t="shared" si="4"/>
        <v>8.152378169</v>
      </c>
      <c r="I1517" s="14">
        <f>IFERROR(__xludf.DUMMYFUNCTION("FILTER(WholeNMJData!D:D,WholeNMJData!$B:$B=$B1517)"),48.26667)</f>
        <v>48.26667</v>
      </c>
    </row>
    <row r="1518">
      <c r="A1518" s="3"/>
      <c r="B1518" s="3" t="str">
        <f t="shared" si="3"/>
        <v>shi_02m_m67_a3_003</v>
      </c>
      <c r="C1518" s="9" t="s">
        <v>1559</v>
      </c>
      <c r="D1518" s="12">
        <v>8.0</v>
      </c>
      <c r="E1518" s="12">
        <v>1936.598</v>
      </c>
      <c r="F1518" s="12">
        <v>0.346809</v>
      </c>
      <c r="G1518" s="14">
        <f>IFERROR(__xludf.DUMMYFUNCTION("FILTER(WholeNMJData!E:E,WholeNMJData!$B:$B=$B1518)"),221.6958)</f>
        <v>221.6958</v>
      </c>
      <c r="H1518" s="14">
        <f t="shared" si="4"/>
        <v>8.735384252</v>
      </c>
      <c r="I1518" s="14">
        <f>IFERROR(__xludf.DUMMYFUNCTION("FILTER(WholeNMJData!D:D,WholeNMJData!$B:$B=$B1518)"),48.26667)</f>
        <v>48.26667</v>
      </c>
    </row>
    <row r="1519">
      <c r="A1519" s="3"/>
      <c r="B1519" s="3" t="str">
        <f t="shared" si="3"/>
        <v>shi_02m_m67_a3_003</v>
      </c>
      <c r="C1519" s="9" t="s">
        <v>1560</v>
      </c>
      <c r="D1519" s="12">
        <v>4.0</v>
      </c>
      <c r="E1519" s="12">
        <v>1831.753</v>
      </c>
      <c r="F1519" s="12">
        <v>0.506281</v>
      </c>
      <c r="G1519" s="14">
        <f>IFERROR(__xludf.DUMMYFUNCTION("FILTER(WholeNMJData!E:E,WholeNMJData!$B:$B=$B1519)"),221.6958)</f>
        <v>221.6958</v>
      </c>
      <c r="H1519" s="14">
        <f t="shared" si="4"/>
        <v>8.262461445</v>
      </c>
      <c r="I1519" s="14">
        <f>IFERROR(__xludf.DUMMYFUNCTION("FILTER(WholeNMJData!D:D,WholeNMJData!$B:$B=$B1519)"),48.26667)</f>
        <v>48.26667</v>
      </c>
    </row>
    <row r="1520">
      <c r="A1520" s="3"/>
      <c r="B1520" s="3" t="str">
        <f t="shared" si="3"/>
        <v>shi_02m_m67_a3_003</v>
      </c>
      <c r="C1520" s="9" t="s">
        <v>1561</v>
      </c>
      <c r="D1520" s="12">
        <v>3.0</v>
      </c>
      <c r="E1520" s="12">
        <v>1747.727</v>
      </c>
      <c r="F1520" s="12">
        <v>0.166905</v>
      </c>
      <c r="G1520" s="14">
        <f>IFERROR(__xludf.DUMMYFUNCTION("FILTER(WholeNMJData!E:E,WholeNMJData!$B:$B=$B1520)"),221.6958)</f>
        <v>221.6958</v>
      </c>
      <c r="H1520" s="14">
        <f t="shared" si="4"/>
        <v>7.883446597</v>
      </c>
      <c r="I1520" s="14">
        <f>IFERROR(__xludf.DUMMYFUNCTION("FILTER(WholeNMJData!D:D,WholeNMJData!$B:$B=$B1520)"),48.26667)</f>
        <v>48.26667</v>
      </c>
    </row>
    <row r="1521">
      <c r="A1521" s="3"/>
      <c r="B1521" s="3" t="str">
        <f t="shared" si="3"/>
        <v>shi_02m_m67_a3_003</v>
      </c>
      <c r="C1521" s="9" t="s">
        <v>1562</v>
      </c>
      <c r="D1521" s="12">
        <v>10.0</v>
      </c>
      <c r="E1521" s="12">
        <v>2085.171</v>
      </c>
      <c r="F1521" s="12">
        <v>0.577441</v>
      </c>
      <c r="G1521" s="14">
        <f>IFERROR(__xludf.DUMMYFUNCTION("FILTER(WholeNMJData!E:E,WholeNMJData!$B:$B=$B1521)"),221.6958)</f>
        <v>221.6958</v>
      </c>
      <c r="H1521" s="14">
        <f t="shared" si="4"/>
        <v>9.405550308</v>
      </c>
      <c r="I1521" s="14">
        <f>IFERROR(__xludf.DUMMYFUNCTION("FILTER(WholeNMJData!D:D,WholeNMJData!$B:$B=$B1521)"),48.26667)</f>
        <v>48.26667</v>
      </c>
    </row>
    <row r="1522">
      <c r="A1522" s="3"/>
      <c r="B1522" s="3" t="str">
        <f t="shared" si="3"/>
        <v>shi_02m_m67_a3_003</v>
      </c>
      <c r="C1522" s="9" t="s">
        <v>1563</v>
      </c>
      <c r="D1522" s="12">
        <v>3.0</v>
      </c>
      <c r="E1522" s="12">
        <v>1726.006</v>
      </c>
      <c r="F1522" s="12">
        <v>0.463532</v>
      </c>
      <c r="G1522" s="14">
        <f>IFERROR(__xludf.DUMMYFUNCTION("FILTER(WholeNMJData!E:E,WholeNMJData!$B:$B=$B1522)"),221.6958)</f>
        <v>221.6958</v>
      </c>
      <c r="H1522" s="14">
        <f t="shared" si="4"/>
        <v>7.78547</v>
      </c>
      <c r="I1522" s="14">
        <f>IFERROR(__xludf.DUMMYFUNCTION("FILTER(WholeNMJData!D:D,WholeNMJData!$B:$B=$B1522)"),48.26667)</f>
        <v>48.26667</v>
      </c>
    </row>
    <row r="1523">
      <c r="A1523" s="3"/>
      <c r="B1523" s="3" t="str">
        <f t="shared" si="3"/>
        <v>shi_02m_m67_a3_003</v>
      </c>
      <c r="C1523" s="9" t="s">
        <v>1564</v>
      </c>
      <c r="D1523" s="12">
        <v>4.0</v>
      </c>
      <c r="E1523" s="12">
        <v>1735.399</v>
      </c>
      <c r="F1523" s="12">
        <v>0.396596</v>
      </c>
      <c r="G1523" s="14">
        <f>IFERROR(__xludf.DUMMYFUNCTION("FILTER(WholeNMJData!E:E,WholeNMJData!$B:$B=$B1523)"),221.6958)</f>
        <v>221.6958</v>
      </c>
      <c r="H1523" s="14">
        <f t="shared" si="4"/>
        <v>7.827838867</v>
      </c>
      <c r="I1523" s="14">
        <f>IFERROR(__xludf.DUMMYFUNCTION("FILTER(WholeNMJData!D:D,WholeNMJData!$B:$B=$B1523)"),48.26667)</f>
        <v>48.26667</v>
      </c>
    </row>
    <row r="1524">
      <c r="A1524" s="3"/>
      <c r="B1524" s="3" t="str">
        <f t="shared" si="3"/>
        <v>shi_02m_m67_a3_003</v>
      </c>
      <c r="C1524" s="9" t="s">
        <v>1565</v>
      </c>
      <c r="D1524" s="12">
        <v>7.0</v>
      </c>
      <c r="E1524" s="12">
        <v>1651.215</v>
      </c>
      <c r="F1524" s="12">
        <v>0.659959</v>
      </c>
      <c r="G1524" s="14">
        <f>IFERROR(__xludf.DUMMYFUNCTION("FILTER(WholeNMJData!E:E,WholeNMJData!$B:$B=$B1524)"),221.6958)</f>
        <v>221.6958</v>
      </c>
      <c r="H1524" s="14">
        <f t="shared" si="4"/>
        <v>7.448111331</v>
      </c>
      <c r="I1524" s="14">
        <f>IFERROR(__xludf.DUMMYFUNCTION("FILTER(WholeNMJData!D:D,WholeNMJData!$B:$B=$B1524)"),48.26667)</f>
        <v>48.26667</v>
      </c>
    </row>
    <row r="1525">
      <c r="A1525" s="3"/>
      <c r="B1525" s="3" t="str">
        <f t="shared" si="3"/>
        <v>shi_02m_m67_a3_003</v>
      </c>
      <c r="C1525" s="9" t="s">
        <v>1566</v>
      </c>
      <c r="D1525" s="12">
        <v>3.0</v>
      </c>
      <c r="E1525" s="12">
        <v>1634.107</v>
      </c>
      <c r="F1525" s="12">
        <v>0.221402</v>
      </c>
      <c r="G1525" s="14">
        <f>IFERROR(__xludf.DUMMYFUNCTION("FILTER(WholeNMJData!E:E,WholeNMJData!$B:$B=$B1525)"),221.6958)</f>
        <v>221.6958</v>
      </c>
      <c r="H1525" s="14">
        <f t="shared" si="4"/>
        <v>7.370942526</v>
      </c>
      <c r="I1525" s="14">
        <f>IFERROR(__xludf.DUMMYFUNCTION("FILTER(WholeNMJData!D:D,WholeNMJData!$B:$B=$B1525)"),48.26667)</f>
        <v>48.26667</v>
      </c>
    </row>
    <row r="1526">
      <c r="A1526" s="3"/>
      <c r="B1526" s="3" t="str">
        <f t="shared" si="3"/>
        <v>shi_02m_m67_a3_003</v>
      </c>
      <c r="C1526" s="9" t="s">
        <v>1567</v>
      </c>
      <c r="D1526" s="12">
        <v>3.0</v>
      </c>
      <c r="E1526" s="12">
        <v>1802.146</v>
      </c>
      <c r="F1526" s="12">
        <v>0.454705</v>
      </c>
      <c r="G1526" s="14">
        <f>IFERROR(__xludf.DUMMYFUNCTION("FILTER(WholeNMJData!E:E,WholeNMJData!$B:$B=$B1526)"),221.6958)</f>
        <v>221.6958</v>
      </c>
      <c r="H1526" s="14">
        <f t="shared" si="4"/>
        <v>8.128913583</v>
      </c>
      <c r="I1526" s="14">
        <f>IFERROR(__xludf.DUMMYFUNCTION("FILTER(WholeNMJData!D:D,WholeNMJData!$B:$B=$B1526)"),48.26667)</f>
        <v>48.26667</v>
      </c>
    </row>
    <row r="1527">
      <c r="A1527" s="3"/>
      <c r="B1527" s="3" t="str">
        <f t="shared" si="3"/>
        <v>shi_02m_m67_a3_003</v>
      </c>
      <c r="C1527" s="9" t="s">
        <v>1568</v>
      </c>
      <c r="D1527" s="12">
        <v>12.0</v>
      </c>
      <c r="E1527" s="12">
        <v>1752.276</v>
      </c>
      <c r="F1527" s="12">
        <v>0.713143</v>
      </c>
      <c r="G1527" s="14">
        <f>IFERROR(__xludf.DUMMYFUNCTION("FILTER(WholeNMJData!E:E,WholeNMJData!$B:$B=$B1527)"),221.6958)</f>
        <v>221.6958</v>
      </c>
      <c r="H1527" s="14">
        <f t="shared" si="4"/>
        <v>7.903965704</v>
      </c>
      <c r="I1527" s="14">
        <f>IFERROR(__xludf.DUMMYFUNCTION("FILTER(WholeNMJData!D:D,WholeNMJData!$B:$B=$B1527)"),48.26667)</f>
        <v>48.26667</v>
      </c>
    </row>
    <row r="1528">
      <c r="A1528" s="3"/>
      <c r="B1528" s="3" t="str">
        <f t="shared" si="3"/>
        <v>shi_02m_m67_a3_003</v>
      </c>
      <c r="C1528" s="9" t="s">
        <v>1569</v>
      </c>
      <c r="D1528" s="12">
        <v>3.0</v>
      </c>
      <c r="E1528" s="12">
        <v>1570.935</v>
      </c>
      <c r="F1528" s="12">
        <v>0.275856</v>
      </c>
      <c r="G1528" s="14">
        <f>IFERROR(__xludf.DUMMYFUNCTION("FILTER(WholeNMJData!E:E,WholeNMJData!$B:$B=$B1528)"),221.6958)</f>
        <v>221.6958</v>
      </c>
      <c r="H1528" s="14">
        <f t="shared" si="4"/>
        <v>7.08599351</v>
      </c>
      <c r="I1528" s="14">
        <f>IFERROR(__xludf.DUMMYFUNCTION("FILTER(WholeNMJData!D:D,WholeNMJData!$B:$B=$B1528)"),48.26667)</f>
        <v>48.26667</v>
      </c>
    </row>
    <row r="1529">
      <c r="A1529" s="3"/>
      <c r="B1529" s="3" t="str">
        <f t="shared" si="3"/>
        <v>shi_02m_m67_a3_003</v>
      </c>
      <c r="C1529" s="9" t="s">
        <v>1570</v>
      </c>
      <c r="D1529" s="12">
        <v>13.0</v>
      </c>
      <c r="E1529" s="12">
        <v>1657.162</v>
      </c>
      <c r="F1529" s="12">
        <v>0.60761</v>
      </c>
      <c r="G1529" s="14">
        <f>IFERROR(__xludf.DUMMYFUNCTION("FILTER(WholeNMJData!E:E,WholeNMJData!$B:$B=$B1529)"),221.6958)</f>
        <v>221.6958</v>
      </c>
      <c r="H1529" s="14">
        <f t="shared" si="4"/>
        <v>7.474936377</v>
      </c>
      <c r="I1529" s="14">
        <f>IFERROR(__xludf.DUMMYFUNCTION("FILTER(WholeNMJData!D:D,WholeNMJData!$B:$B=$B1529)"),48.26667)</f>
        <v>48.26667</v>
      </c>
    </row>
    <row r="1530">
      <c r="A1530" s="3"/>
      <c r="B1530" s="3" t="str">
        <f t="shared" si="3"/>
        <v>shi_03m_m67_a3_001</v>
      </c>
      <c r="C1530" s="9" t="s">
        <v>1571</v>
      </c>
      <c r="D1530" s="12">
        <v>19.0</v>
      </c>
      <c r="E1530" s="12">
        <v>3345.281</v>
      </c>
      <c r="F1530" s="12">
        <v>0.734584</v>
      </c>
      <c r="G1530" s="14">
        <f>IFERROR(__xludf.DUMMYFUNCTION("FILTER(WholeNMJData!E:E,WholeNMJData!$B:$B=$B1530)"),279.5306)</f>
        <v>279.5306</v>
      </c>
      <c r="H1530" s="14">
        <f t="shared" si="4"/>
        <v>11.96749479</v>
      </c>
      <c r="I1530" s="14">
        <f>IFERROR(__xludf.DUMMYFUNCTION("FILTER(WholeNMJData!D:D,WholeNMJData!$B:$B=$B1530)"),103.8933)</f>
        <v>103.8933</v>
      </c>
    </row>
    <row r="1531">
      <c r="A1531" s="3"/>
      <c r="B1531" s="3" t="str">
        <f t="shared" si="3"/>
        <v>shi_03m_m67_a3_001</v>
      </c>
      <c r="C1531" s="9" t="s">
        <v>1572</v>
      </c>
      <c r="D1531" s="12">
        <v>4.0</v>
      </c>
      <c r="E1531" s="12">
        <v>2095.336</v>
      </c>
      <c r="F1531" s="12">
        <v>0.368936</v>
      </c>
      <c r="G1531" s="14">
        <f>IFERROR(__xludf.DUMMYFUNCTION("FILTER(WholeNMJData!E:E,WholeNMJData!$B:$B=$B1531)"),279.5306)</f>
        <v>279.5306</v>
      </c>
      <c r="H1531" s="14">
        <f t="shared" si="4"/>
        <v>7.495909214</v>
      </c>
      <c r="I1531" s="14">
        <f>IFERROR(__xludf.DUMMYFUNCTION("FILTER(WholeNMJData!D:D,WholeNMJData!$B:$B=$B1531)"),103.8933)</f>
        <v>103.8933</v>
      </c>
    </row>
    <row r="1532">
      <c r="A1532" s="3"/>
      <c r="B1532" s="3" t="str">
        <f t="shared" si="3"/>
        <v>shi_03m_m67_a3_001</v>
      </c>
      <c r="C1532" s="9" t="s">
        <v>1573</v>
      </c>
      <c r="D1532" s="12">
        <v>5.0</v>
      </c>
      <c r="E1532" s="12">
        <v>2098.146</v>
      </c>
      <c r="F1532" s="12">
        <v>0.416951</v>
      </c>
      <c r="G1532" s="14">
        <f>IFERROR(__xludf.DUMMYFUNCTION("FILTER(WholeNMJData!E:E,WholeNMJData!$B:$B=$B1532)"),279.5306)</f>
        <v>279.5306</v>
      </c>
      <c r="H1532" s="14">
        <f t="shared" si="4"/>
        <v>7.50596178</v>
      </c>
      <c r="I1532" s="14">
        <f>IFERROR(__xludf.DUMMYFUNCTION("FILTER(WholeNMJData!D:D,WholeNMJData!$B:$B=$B1532)"),103.8933)</f>
        <v>103.8933</v>
      </c>
    </row>
    <row r="1533">
      <c r="A1533" s="3"/>
      <c r="B1533" s="3" t="str">
        <f t="shared" si="3"/>
        <v>shi_03m_m67_a3_001</v>
      </c>
      <c r="C1533" s="9" t="s">
        <v>1574</v>
      </c>
      <c r="D1533" s="12">
        <v>53.0</v>
      </c>
      <c r="E1533" s="12">
        <v>3493.358</v>
      </c>
      <c r="F1533" s="12">
        <v>0.838198</v>
      </c>
      <c r="G1533" s="14">
        <f>IFERROR(__xludf.DUMMYFUNCTION("FILTER(WholeNMJData!E:E,WholeNMJData!$B:$B=$B1533)"),279.5306)</f>
        <v>279.5306</v>
      </c>
      <c r="H1533" s="14">
        <f t="shared" si="4"/>
        <v>12.49722928</v>
      </c>
      <c r="I1533" s="14">
        <f>IFERROR(__xludf.DUMMYFUNCTION("FILTER(WholeNMJData!D:D,WholeNMJData!$B:$B=$B1533)"),103.8933)</f>
        <v>103.8933</v>
      </c>
    </row>
    <row r="1534">
      <c r="A1534" s="3"/>
      <c r="B1534" s="3" t="str">
        <f t="shared" si="3"/>
        <v>shi_03m_m67_a3_001</v>
      </c>
      <c r="C1534" s="9" t="s">
        <v>1575</v>
      </c>
      <c r="D1534" s="12">
        <v>12.0</v>
      </c>
      <c r="E1534" s="12">
        <v>2341.693</v>
      </c>
      <c r="F1534" s="12">
        <v>0.658754</v>
      </c>
      <c r="G1534" s="14">
        <f>IFERROR(__xludf.DUMMYFUNCTION("FILTER(WholeNMJData!E:E,WholeNMJData!$B:$B=$B1534)"),279.5306)</f>
        <v>279.5306</v>
      </c>
      <c r="H1534" s="14">
        <f t="shared" si="4"/>
        <v>8.377233119</v>
      </c>
      <c r="I1534" s="14">
        <f>IFERROR(__xludf.DUMMYFUNCTION("FILTER(WholeNMJData!D:D,WholeNMJData!$B:$B=$B1534)"),103.8933)</f>
        <v>103.8933</v>
      </c>
    </row>
    <row r="1535">
      <c r="A1535" s="3"/>
      <c r="B1535" s="3" t="str">
        <f t="shared" si="3"/>
        <v>shi_03m_m67_a3_001</v>
      </c>
      <c r="C1535" s="9" t="s">
        <v>1576</v>
      </c>
      <c r="D1535" s="12">
        <v>6.0</v>
      </c>
      <c r="E1535" s="12">
        <v>1921.653</v>
      </c>
      <c r="F1535" s="12">
        <v>0.230684</v>
      </c>
      <c r="G1535" s="14">
        <f>IFERROR(__xludf.DUMMYFUNCTION("FILTER(WholeNMJData!E:E,WholeNMJData!$B:$B=$B1535)"),279.5306)</f>
        <v>279.5306</v>
      </c>
      <c r="H1535" s="14">
        <f t="shared" si="4"/>
        <v>6.874571156</v>
      </c>
      <c r="I1535" s="14">
        <f>IFERROR(__xludf.DUMMYFUNCTION("FILTER(WholeNMJData!D:D,WholeNMJData!$B:$B=$B1535)"),103.8933)</f>
        <v>103.8933</v>
      </c>
    </row>
    <row r="1536">
      <c r="A1536" s="3"/>
      <c r="B1536" s="3" t="str">
        <f t="shared" si="3"/>
        <v>shi_03m_m67_a3_001</v>
      </c>
      <c r="C1536" s="9" t="s">
        <v>1577</v>
      </c>
      <c r="D1536" s="12">
        <v>5.0</v>
      </c>
      <c r="E1536" s="12">
        <v>1554.037</v>
      </c>
      <c r="F1536" s="12">
        <v>0.461431</v>
      </c>
      <c r="G1536" s="14">
        <f>IFERROR(__xludf.DUMMYFUNCTION("FILTER(WholeNMJData!E:E,WholeNMJData!$B:$B=$B1536)"),279.5306)</f>
        <v>279.5306</v>
      </c>
      <c r="H1536" s="14">
        <f t="shared" si="4"/>
        <v>5.559452167</v>
      </c>
      <c r="I1536" s="14">
        <f>IFERROR(__xludf.DUMMYFUNCTION("FILTER(WholeNMJData!D:D,WholeNMJData!$B:$B=$B1536)"),103.8933)</f>
        <v>103.8933</v>
      </c>
    </row>
    <row r="1537">
      <c r="A1537" s="3"/>
      <c r="B1537" s="3" t="str">
        <f t="shared" si="3"/>
        <v>shi_03m_m67_a3_001</v>
      </c>
      <c r="C1537" s="9" t="s">
        <v>1578</v>
      </c>
      <c r="D1537" s="12">
        <v>44.0</v>
      </c>
      <c r="E1537" s="12">
        <v>3614.101</v>
      </c>
      <c r="F1537" s="12">
        <v>0.922648</v>
      </c>
      <c r="G1537" s="14">
        <f>IFERROR(__xludf.DUMMYFUNCTION("FILTER(WholeNMJData!E:E,WholeNMJData!$B:$B=$B1537)"),279.5306)</f>
        <v>279.5306</v>
      </c>
      <c r="H1537" s="14">
        <f t="shared" si="4"/>
        <v>12.92917842</v>
      </c>
      <c r="I1537" s="14">
        <f>IFERROR(__xludf.DUMMYFUNCTION("FILTER(WholeNMJData!D:D,WholeNMJData!$B:$B=$B1537)"),103.8933)</f>
        <v>103.8933</v>
      </c>
    </row>
    <row r="1538">
      <c r="A1538" s="3"/>
      <c r="B1538" s="3" t="str">
        <f t="shared" si="3"/>
        <v>shi_03m_m67_a3_001</v>
      </c>
      <c r="C1538" s="9" t="s">
        <v>1579</v>
      </c>
      <c r="D1538" s="12">
        <v>3.0</v>
      </c>
      <c r="E1538" s="12">
        <v>2069.755</v>
      </c>
      <c r="F1538" s="12">
        <v>0.548659</v>
      </c>
      <c r="G1538" s="14">
        <f>IFERROR(__xludf.DUMMYFUNCTION("FILTER(WholeNMJData!E:E,WholeNMJData!$B:$B=$B1538)"),279.5306)</f>
        <v>279.5306</v>
      </c>
      <c r="H1538" s="14">
        <f t="shared" si="4"/>
        <v>7.404395082</v>
      </c>
      <c r="I1538" s="14">
        <f>IFERROR(__xludf.DUMMYFUNCTION("FILTER(WholeNMJData!D:D,WholeNMJData!$B:$B=$B1538)"),103.8933)</f>
        <v>103.8933</v>
      </c>
    </row>
    <row r="1539">
      <c r="A1539" s="3"/>
      <c r="B1539" s="3" t="str">
        <f t="shared" si="3"/>
        <v>shi_03m_m67_a3_001</v>
      </c>
      <c r="C1539" s="9" t="s">
        <v>1580</v>
      </c>
      <c r="D1539" s="12">
        <v>5.0</v>
      </c>
      <c r="E1539" s="12">
        <v>2004.762</v>
      </c>
      <c r="F1539" s="12">
        <v>0.486321</v>
      </c>
      <c r="G1539" s="14">
        <f>IFERROR(__xludf.DUMMYFUNCTION("FILTER(WholeNMJData!E:E,WholeNMJData!$B:$B=$B1539)"),279.5306)</f>
        <v>279.5306</v>
      </c>
      <c r="H1539" s="14">
        <f t="shared" si="4"/>
        <v>7.171887443</v>
      </c>
      <c r="I1539" s="14">
        <f>IFERROR(__xludf.DUMMYFUNCTION("FILTER(WholeNMJData!D:D,WholeNMJData!$B:$B=$B1539)"),103.8933)</f>
        <v>103.8933</v>
      </c>
    </row>
    <row r="1540">
      <c r="A1540" s="3"/>
      <c r="B1540" s="3" t="str">
        <f t="shared" si="3"/>
        <v>shi_03m_m67_a3_001</v>
      </c>
      <c r="C1540" s="9" t="s">
        <v>1581</v>
      </c>
      <c r="D1540" s="12">
        <v>4.0</v>
      </c>
      <c r="E1540" s="12">
        <v>1906.313</v>
      </c>
      <c r="F1540" s="12">
        <v>0.634523</v>
      </c>
      <c r="G1540" s="14">
        <f>IFERROR(__xludf.DUMMYFUNCTION("FILTER(WholeNMJData!E:E,WholeNMJData!$B:$B=$B1540)"),279.5306)</f>
        <v>279.5306</v>
      </c>
      <c r="H1540" s="14">
        <f t="shared" si="4"/>
        <v>6.819693443</v>
      </c>
      <c r="I1540" s="14">
        <f>IFERROR(__xludf.DUMMYFUNCTION("FILTER(WholeNMJData!D:D,WholeNMJData!$B:$B=$B1540)"),103.8933)</f>
        <v>103.8933</v>
      </c>
    </row>
    <row r="1541">
      <c r="A1541" s="3"/>
      <c r="B1541" s="3" t="str">
        <f t="shared" si="3"/>
        <v>shi_03m_m67_a3_001</v>
      </c>
      <c r="C1541" s="9" t="s">
        <v>1582</v>
      </c>
      <c r="D1541" s="12">
        <v>26.0</v>
      </c>
      <c r="E1541" s="12">
        <v>3315.365</v>
      </c>
      <c r="F1541" s="12">
        <v>0.819513</v>
      </c>
      <c r="G1541" s="14">
        <f>IFERROR(__xludf.DUMMYFUNCTION("FILTER(WholeNMJData!E:E,WholeNMJData!$B:$B=$B1541)"),279.5306)</f>
        <v>279.5306</v>
      </c>
      <c r="H1541" s="14">
        <f t="shared" si="4"/>
        <v>11.86047252</v>
      </c>
      <c r="I1541" s="14">
        <f>IFERROR(__xludf.DUMMYFUNCTION("FILTER(WholeNMJData!D:D,WholeNMJData!$B:$B=$B1541)"),103.8933)</f>
        <v>103.8933</v>
      </c>
    </row>
    <row r="1542">
      <c r="A1542" s="3"/>
      <c r="B1542" s="3" t="str">
        <f t="shared" si="3"/>
        <v>shi_03m_m67_a3_001</v>
      </c>
      <c r="C1542" s="9" t="s">
        <v>1583</v>
      </c>
      <c r="D1542" s="12">
        <v>4.0</v>
      </c>
      <c r="E1542" s="12">
        <v>1619.381</v>
      </c>
      <c r="F1542" s="12">
        <v>0.171422</v>
      </c>
      <c r="G1542" s="14">
        <f>IFERROR(__xludf.DUMMYFUNCTION("FILTER(WholeNMJData!E:E,WholeNMJData!$B:$B=$B1542)"),279.5306)</f>
        <v>279.5306</v>
      </c>
      <c r="H1542" s="14">
        <f t="shared" si="4"/>
        <v>5.793215483</v>
      </c>
      <c r="I1542" s="14">
        <f>IFERROR(__xludf.DUMMYFUNCTION("FILTER(WholeNMJData!D:D,WholeNMJData!$B:$B=$B1542)"),103.8933)</f>
        <v>103.8933</v>
      </c>
    </row>
    <row r="1543">
      <c r="A1543" s="3"/>
      <c r="B1543" s="3" t="str">
        <f t="shared" si="3"/>
        <v>shi_03m_m67_a3_001</v>
      </c>
      <c r="C1543" s="9" t="s">
        <v>1584</v>
      </c>
      <c r="D1543" s="12">
        <v>6.0</v>
      </c>
      <c r="E1543" s="12">
        <v>1831.836</v>
      </c>
      <c r="F1543" s="12">
        <v>0.547968</v>
      </c>
      <c r="G1543" s="14">
        <f>IFERROR(__xludf.DUMMYFUNCTION("FILTER(WholeNMJData!E:E,WholeNMJData!$B:$B=$B1543)"),279.5306)</f>
        <v>279.5306</v>
      </c>
      <c r="H1543" s="14">
        <f t="shared" si="4"/>
        <v>6.553257497</v>
      </c>
      <c r="I1543" s="14">
        <f>IFERROR(__xludf.DUMMYFUNCTION("FILTER(WholeNMJData!D:D,WholeNMJData!$B:$B=$B1543)"),103.8933)</f>
        <v>103.8933</v>
      </c>
    </row>
    <row r="1544">
      <c r="A1544" s="3"/>
      <c r="B1544" s="3" t="str">
        <f t="shared" si="3"/>
        <v>shi_03m_m67_a3_001</v>
      </c>
      <c r="C1544" s="9" t="s">
        <v>1585</v>
      </c>
      <c r="D1544" s="12">
        <v>10.0</v>
      </c>
      <c r="E1544" s="12">
        <v>2350.183</v>
      </c>
      <c r="F1544" s="12">
        <v>0.713987</v>
      </c>
      <c r="G1544" s="14">
        <f>IFERROR(__xludf.DUMMYFUNCTION("FILTER(WholeNMJData!E:E,WholeNMJData!$B:$B=$B1544)"),279.5306)</f>
        <v>279.5306</v>
      </c>
      <c r="H1544" s="14">
        <f t="shared" si="4"/>
        <v>8.407605464</v>
      </c>
      <c r="I1544" s="14">
        <f>IFERROR(__xludf.DUMMYFUNCTION("FILTER(WholeNMJData!D:D,WholeNMJData!$B:$B=$B1544)"),103.8933)</f>
        <v>103.8933</v>
      </c>
    </row>
    <row r="1545">
      <c r="A1545" s="3"/>
      <c r="B1545" s="3" t="str">
        <f t="shared" si="3"/>
        <v>shi_03m_m67_a3_001</v>
      </c>
      <c r="C1545" s="9" t="s">
        <v>1586</v>
      </c>
      <c r="D1545" s="12">
        <v>23.0</v>
      </c>
      <c r="E1545" s="12">
        <v>2569.773</v>
      </c>
      <c r="F1545" s="12">
        <v>0.757356</v>
      </c>
      <c r="G1545" s="14">
        <f>IFERROR(__xludf.DUMMYFUNCTION("FILTER(WholeNMJData!E:E,WholeNMJData!$B:$B=$B1545)"),279.5306)</f>
        <v>279.5306</v>
      </c>
      <c r="H1545" s="14">
        <f t="shared" si="4"/>
        <v>9.193172411</v>
      </c>
      <c r="I1545" s="14">
        <f>IFERROR(__xludf.DUMMYFUNCTION("FILTER(WholeNMJData!D:D,WholeNMJData!$B:$B=$B1545)"),103.8933)</f>
        <v>103.8933</v>
      </c>
    </row>
    <row r="1546">
      <c r="A1546" s="3"/>
      <c r="B1546" s="3" t="str">
        <f t="shared" si="3"/>
        <v>shi_03m_m67_a3_001</v>
      </c>
      <c r="C1546" s="9" t="s">
        <v>1587</v>
      </c>
      <c r="D1546" s="12">
        <v>4.0</v>
      </c>
      <c r="E1546" s="12">
        <v>1715.566</v>
      </c>
      <c r="F1546" s="12">
        <v>0.333077</v>
      </c>
      <c r="G1546" s="14">
        <f>IFERROR(__xludf.DUMMYFUNCTION("FILTER(WholeNMJData!E:E,WholeNMJData!$B:$B=$B1546)"),279.5306)</f>
        <v>279.5306</v>
      </c>
      <c r="H1546" s="14">
        <f t="shared" si="4"/>
        <v>6.137310191</v>
      </c>
      <c r="I1546" s="14">
        <f>IFERROR(__xludf.DUMMYFUNCTION("FILTER(WholeNMJData!D:D,WholeNMJData!$B:$B=$B1546)"),103.8933)</f>
        <v>103.8933</v>
      </c>
    </row>
    <row r="1547">
      <c r="A1547" s="3"/>
      <c r="B1547" s="3" t="str">
        <f t="shared" si="3"/>
        <v>shi_03m_m67_a3_001</v>
      </c>
      <c r="C1547" s="9" t="s">
        <v>1588</v>
      </c>
      <c r="D1547" s="12">
        <v>3.0</v>
      </c>
      <c r="E1547" s="12">
        <v>1784.716</v>
      </c>
      <c r="F1547" s="12">
        <v>0.11908</v>
      </c>
      <c r="G1547" s="14">
        <f>IFERROR(__xludf.DUMMYFUNCTION("FILTER(WholeNMJData!E:E,WholeNMJData!$B:$B=$B1547)"),279.5306)</f>
        <v>279.5306</v>
      </c>
      <c r="H1547" s="14">
        <f t="shared" si="4"/>
        <v>6.38468919</v>
      </c>
      <c r="I1547" s="14">
        <f>IFERROR(__xludf.DUMMYFUNCTION("FILTER(WholeNMJData!D:D,WholeNMJData!$B:$B=$B1547)"),103.8933)</f>
        <v>103.8933</v>
      </c>
    </row>
    <row r="1548">
      <c r="A1548" s="3"/>
      <c r="B1548" s="3" t="str">
        <f t="shared" si="3"/>
        <v>shi_03m_m67_a3_001</v>
      </c>
      <c r="C1548" s="9" t="s">
        <v>1589</v>
      </c>
      <c r="D1548" s="12">
        <v>4.0</v>
      </c>
      <c r="E1548" s="12">
        <v>1848.044</v>
      </c>
      <c r="F1548" s="12">
        <v>0.529083</v>
      </c>
      <c r="G1548" s="14">
        <f>IFERROR(__xludf.DUMMYFUNCTION("FILTER(WholeNMJData!E:E,WholeNMJData!$B:$B=$B1548)"),279.5306)</f>
        <v>279.5306</v>
      </c>
      <c r="H1548" s="14">
        <f t="shared" si="4"/>
        <v>6.611240415</v>
      </c>
      <c r="I1548" s="14">
        <f>IFERROR(__xludf.DUMMYFUNCTION("FILTER(WholeNMJData!D:D,WholeNMJData!$B:$B=$B1548)"),103.8933)</f>
        <v>103.8933</v>
      </c>
    </row>
    <row r="1549">
      <c r="A1549" s="3"/>
      <c r="B1549" s="3" t="str">
        <f t="shared" si="3"/>
        <v>shi_03m_m67_a3_001</v>
      </c>
      <c r="C1549" s="9" t="s">
        <v>1590</v>
      </c>
      <c r="D1549" s="12">
        <v>5.0</v>
      </c>
      <c r="E1549" s="12">
        <v>1994.056</v>
      </c>
      <c r="F1549" s="12">
        <v>0.247152</v>
      </c>
      <c r="G1549" s="14">
        <f>IFERROR(__xludf.DUMMYFUNCTION("FILTER(WholeNMJData!E:E,WholeNMJData!$B:$B=$B1549)"),279.5306)</f>
        <v>279.5306</v>
      </c>
      <c r="H1549" s="14">
        <f t="shared" si="4"/>
        <v>7.133587521</v>
      </c>
      <c r="I1549" s="14">
        <f>IFERROR(__xludf.DUMMYFUNCTION("FILTER(WholeNMJData!D:D,WholeNMJData!$B:$B=$B1549)"),103.8933)</f>
        <v>103.8933</v>
      </c>
    </row>
    <row r="1550">
      <c r="A1550" s="3"/>
      <c r="B1550" s="3" t="str">
        <f t="shared" si="3"/>
        <v>shi_03m_m67_a3_001</v>
      </c>
      <c r="C1550" s="9" t="s">
        <v>1591</v>
      </c>
      <c r="D1550" s="12">
        <v>7.0</v>
      </c>
      <c r="E1550" s="12">
        <v>2482.455</v>
      </c>
      <c r="F1550" s="12">
        <v>0.606671</v>
      </c>
      <c r="G1550" s="14">
        <f>IFERROR(__xludf.DUMMYFUNCTION("FILTER(WholeNMJData!E:E,WholeNMJData!$B:$B=$B1550)"),279.5306)</f>
        <v>279.5306</v>
      </c>
      <c r="H1550" s="14">
        <f t="shared" si="4"/>
        <v>8.880798739</v>
      </c>
      <c r="I1550" s="14">
        <f>IFERROR(__xludf.DUMMYFUNCTION("FILTER(WholeNMJData!D:D,WholeNMJData!$B:$B=$B1550)"),103.8933)</f>
        <v>103.8933</v>
      </c>
    </row>
    <row r="1551">
      <c r="A1551" s="3"/>
      <c r="B1551" s="3" t="str">
        <f t="shared" si="3"/>
        <v>shi_03m_m67_a3_001</v>
      </c>
      <c r="C1551" s="9" t="s">
        <v>1592</v>
      </c>
      <c r="D1551" s="12">
        <v>27.0</v>
      </c>
      <c r="E1551" s="12">
        <v>3420.917</v>
      </c>
      <c r="F1551" s="12">
        <v>1.076926</v>
      </c>
      <c r="G1551" s="14">
        <f>IFERROR(__xludf.DUMMYFUNCTION("FILTER(WholeNMJData!E:E,WholeNMJData!$B:$B=$B1551)"),279.5306)</f>
        <v>279.5306</v>
      </c>
      <c r="H1551" s="14">
        <f t="shared" si="4"/>
        <v>12.23807698</v>
      </c>
      <c r="I1551" s="14">
        <f>IFERROR(__xludf.DUMMYFUNCTION("FILTER(WholeNMJData!D:D,WholeNMJData!$B:$B=$B1551)"),103.8933)</f>
        <v>103.8933</v>
      </c>
    </row>
    <row r="1552">
      <c r="A1552" s="3"/>
      <c r="B1552" s="3" t="str">
        <f t="shared" si="3"/>
        <v>shi_03m_m67_a3_001</v>
      </c>
      <c r="C1552" s="9" t="s">
        <v>1593</v>
      </c>
      <c r="D1552" s="12">
        <v>6.0</v>
      </c>
      <c r="E1552" s="12">
        <v>2068.194</v>
      </c>
      <c r="F1552" s="12">
        <v>0.668924</v>
      </c>
      <c r="G1552" s="14">
        <f>IFERROR(__xludf.DUMMYFUNCTION("FILTER(WholeNMJData!E:E,WholeNMJData!$B:$B=$B1552)"),279.5306)</f>
        <v>279.5306</v>
      </c>
      <c r="H1552" s="14">
        <f t="shared" si="4"/>
        <v>7.398810721</v>
      </c>
      <c r="I1552" s="14">
        <f>IFERROR(__xludf.DUMMYFUNCTION("FILTER(WholeNMJData!D:D,WholeNMJData!$B:$B=$B1552)"),103.8933)</f>
        <v>103.8933</v>
      </c>
    </row>
    <row r="1553">
      <c r="A1553" s="3"/>
      <c r="B1553" s="3" t="str">
        <f t="shared" si="3"/>
        <v>shi_03m_m67_a3_001</v>
      </c>
      <c r="C1553" s="9" t="s">
        <v>1594</v>
      </c>
      <c r="D1553" s="12">
        <v>19.0</v>
      </c>
      <c r="E1553" s="12">
        <v>2110.43</v>
      </c>
      <c r="F1553" s="12">
        <v>1.068701</v>
      </c>
      <c r="G1553" s="14">
        <f>IFERROR(__xludf.DUMMYFUNCTION("FILTER(WholeNMJData!E:E,WholeNMJData!$B:$B=$B1553)"),279.5306)</f>
        <v>279.5306</v>
      </c>
      <c r="H1553" s="14">
        <f t="shared" si="4"/>
        <v>7.54990688</v>
      </c>
      <c r="I1553" s="14">
        <f>IFERROR(__xludf.DUMMYFUNCTION("FILTER(WholeNMJData!D:D,WholeNMJData!$B:$B=$B1553)"),103.8933)</f>
        <v>103.8933</v>
      </c>
    </row>
    <row r="1554">
      <c r="A1554" s="3"/>
      <c r="B1554" s="3" t="str">
        <f t="shared" si="3"/>
        <v>shi_03m_m67_a3_001</v>
      </c>
      <c r="C1554" s="9" t="s">
        <v>1595</v>
      </c>
      <c r="D1554" s="12">
        <v>4.0</v>
      </c>
      <c r="E1554" s="12">
        <v>1813.028</v>
      </c>
      <c r="F1554" s="12">
        <v>0.634867</v>
      </c>
      <c r="G1554" s="14">
        <f>IFERROR(__xludf.DUMMYFUNCTION("FILTER(WholeNMJData!E:E,WholeNMJData!$B:$B=$B1554)"),279.5306)</f>
        <v>279.5306</v>
      </c>
      <c r="H1554" s="14">
        <f t="shared" si="4"/>
        <v>6.485973271</v>
      </c>
      <c r="I1554" s="14">
        <f>IFERROR(__xludf.DUMMYFUNCTION("FILTER(WholeNMJData!D:D,WholeNMJData!$B:$B=$B1554)"),103.8933)</f>
        <v>103.8933</v>
      </c>
    </row>
    <row r="1555">
      <c r="A1555" s="3"/>
      <c r="B1555" s="3" t="str">
        <f t="shared" si="3"/>
        <v>shi_03m_m67_a3_001</v>
      </c>
      <c r="C1555" s="9" t="s">
        <v>1596</v>
      </c>
      <c r="D1555" s="12">
        <v>3.0</v>
      </c>
      <c r="E1555" s="12">
        <v>1536.397</v>
      </c>
      <c r="F1555" s="12">
        <v>0.429946</v>
      </c>
      <c r="G1555" s="14">
        <f>IFERROR(__xludf.DUMMYFUNCTION("FILTER(WholeNMJData!E:E,WholeNMJData!$B:$B=$B1555)"),279.5306)</f>
        <v>279.5306</v>
      </c>
      <c r="H1555" s="14">
        <f t="shared" si="4"/>
        <v>5.496346375</v>
      </c>
      <c r="I1555" s="14">
        <f>IFERROR(__xludf.DUMMYFUNCTION("FILTER(WholeNMJData!D:D,WholeNMJData!$B:$B=$B1555)"),103.8933)</f>
        <v>103.8933</v>
      </c>
    </row>
    <row r="1556">
      <c r="A1556" s="3"/>
      <c r="B1556" s="3" t="str">
        <f t="shared" si="3"/>
        <v>shi_03m_m67_a3_001</v>
      </c>
      <c r="C1556" s="9" t="s">
        <v>1597</v>
      </c>
      <c r="D1556" s="12">
        <v>16.0</v>
      </c>
      <c r="E1556" s="12">
        <v>2419.422</v>
      </c>
      <c r="F1556" s="12">
        <v>0.959538</v>
      </c>
      <c r="G1556" s="14">
        <f>IFERROR(__xludf.DUMMYFUNCTION("FILTER(WholeNMJData!E:E,WholeNMJData!$B:$B=$B1556)"),279.5306)</f>
        <v>279.5306</v>
      </c>
      <c r="H1556" s="14">
        <f t="shared" si="4"/>
        <v>8.655302854</v>
      </c>
      <c r="I1556" s="14">
        <f>IFERROR(__xludf.DUMMYFUNCTION("FILTER(WholeNMJData!D:D,WholeNMJData!$B:$B=$B1556)"),103.8933)</f>
        <v>103.8933</v>
      </c>
    </row>
    <row r="1557">
      <c r="A1557" s="3"/>
      <c r="B1557" s="3" t="str">
        <f t="shared" si="3"/>
        <v>shi_03m_m67_a3_001</v>
      </c>
      <c r="C1557" s="9" t="s">
        <v>1598</v>
      </c>
      <c r="D1557" s="12">
        <v>4.0</v>
      </c>
      <c r="E1557" s="12">
        <v>2060.19</v>
      </c>
      <c r="F1557" s="12">
        <v>0.483372</v>
      </c>
      <c r="G1557" s="14">
        <f>IFERROR(__xludf.DUMMYFUNCTION("FILTER(WholeNMJData!E:E,WholeNMJData!$B:$B=$B1557)"),279.5306)</f>
        <v>279.5306</v>
      </c>
      <c r="H1557" s="14">
        <f t="shared" si="4"/>
        <v>7.370177004</v>
      </c>
      <c r="I1557" s="14">
        <f>IFERROR(__xludf.DUMMYFUNCTION("FILTER(WholeNMJData!D:D,WholeNMJData!$B:$B=$B1557)"),103.8933)</f>
        <v>103.8933</v>
      </c>
    </row>
    <row r="1558">
      <c r="A1558" s="3"/>
      <c r="B1558" s="3" t="str">
        <f t="shared" si="3"/>
        <v>shi_03m_m67_a3_001</v>
      </c>
      <c r="C1558" s="9" t="s">
        <v>1599</v>
      </c>
      <c r="D1558" s="12">
        <v>7.0</v>
      </c>
      <c r="E1558" s="12">
        <v>2267.917</v>
      </c>
      <c r="F1558" s="12">
        <v>0.627632</v>
      </c>
      <c r="G1558" s="14">
        <f>IFERROR(__xludf.DUMMYFUNCTION("FILTER(WholeNMJData!E:E,WholeNMJData!$B:$B=$B1558)"),279.5306)</f>
        <v>279.5306</v>
      </c>
      <c r="H1558" s="14">
        <f t="shared" si="4"/>
        <v>8.113304948</v>
      </c>
      <c r="I1558" s="14">
        <f>IFERROR(__xludf.DUMMYFUNCTION("FILTER(WholeNMJData!D:D,WholeNMJData!$B:$B=$B1558)"),103.8933)</f>
        <v>103.8933</v>
      </c>
    </row>
    <row r="1559">
      <c r="A1559" s="3"/>
      <c r="B1559" s="3" t="str">
        <f t="shared" si="3"/>
        <v>shi_03m_m67_a3_001</v>
      </c>
      <c r="C1559" s="9" t="s">
        <v>1600</v>
      </c>
      <c r="D1559" s="12">
        <v>3.0</v>
      </c>
      <c r="E1559" s="12">
        <v>2150.504</v>
      </c>
      <c r="F1559" s="12">
        <v>0.335057</v>
      </c>
      <c r="G1559" s="14">
        <f>IFERROR(__xludf.DUMMYFUNCTION("FILTER(WholeNMJData!E:E,WholeNMJData!$B:$B=$B1559)"),279.5306)</f>
        <v>279.5306</v>
      </c>
      <c r="H1559" s="14">
        <f t="shared" si="4"/>
        <v>7.693268644</v>
      </c>
      <c r="I1559" s="14">
        <f>IFERROR(__xludf.DUMMYFUNCTION("FILTER(WholeNMJData!D:D,WholeNMJData!$B:$B=$B1559)"),103.8933)</f>
        <v>103.8933</v>
      </c>
    </row>
    <row r="1560">
      <c r="A1560" s="3"/>
      <c r="B1560" s="3" t="str">
        <f t="shared" si="3"/>
        <v>shi_03m_m67_a3_001</v>
      </c>
      <c r="C1560" s="9" t="s">
        <v>1601</v>
      </c>
      <c r="D1560" s="12">
        <v>4.0</v>
      </c>
      <c r="E1560" s="12">
        <v>2294.687</v>
      </c>
      <c r="F1560" s="12">
        <v>0.525719</v>
      </c>
      <c r="G1560" s="14">
        <f>IFERROR(__xludf.DUMMYFUNCTION("FILTER(WholeNMJData!E:E,WholeNMJData!$B:$B=$B1560)"),279.5306)</f>
        <v>279.5306</v>
      </c>
      <c r="H1560" s="14">
        <f t="shared" si="4"/>
        <v>8.209072638</v>
      </c>
      <c r="I1560" s="14">
        <f>IFERROR(__xludf.DUMMYFUNCTION("FILTER(WholeNMJData!D:D,WholeNMJData!$B:$B=$B1560)"),103.8933)</f>
        <v>103.8933</v>
      </c>
    </row>
    <row r="1561">
      <c r="A1561" s="3"/>
      <c r="B1561" s="3" t="str">
        <f t="shared" si="3"/>
        <v>shi_03m_m67_a3_001</v>
      </c>
      <c r="C1561" s="9" t="s">
        <v>1602</v>
      </c>
      <c r="D1561" s="12">
        <v>3.0</v>
      </c>
      <c r="E1561" s="12">
        <v>2002.738</v>
      </c>
      <c r="F1561" s="12">
        <v>0.575931</v>
      </c>
      <c r="G1561" s="14">
        <f>IFERROR(__xludf.DUMMYFUNCTION("FILTER(WholeNMJData!E:E,WholeNMJData!$B:$B=$B1561)"),279.5306)</f>
        <v>279.5306</v>
      </c>
      <c r="H1561" s="14">
        <f t="shared" si="4"/>
        <v>7.164646733</v>
      </c>
      <c r="I1561" s="14">
        <f>IFERROR(__xludf.DUMMYFUNCTION("FILTER(WholeNMJData!D:D,WholeNMJData!$B:$B=$B1561)"),103.8933)</f>
        <v>103.8933</v>
      </c>
    </row>
    <row r="1562">
      <c r="A1562" s="3"/>
      <c r="B1562" s="3" t="str">
        <f t="shared" si="3"/>
        <v>shi_03m_m67_a3_001</v>
      </c>
      <c r="C1562" s="9" t="s">
        <v>1603</v>
      </c>
      <c r="D1562" s="12">
        <v>11.0</v>
      </c>
      <c r="E1562" s="12">
        <v>2278.65</v>
      </c>
      <c r="F1562" s="12">
        <v>0.769398</v>
      </c>
      <c r="G1562" s="14">
        <f>IFERROR(__xludf.DUMMYFUNCTION("FILTER(WholeNMJData!E:E,WholeNMJData!$B:$B=$B1562)"),279.5306)</f>
        <v>279.5306</v>
      </c>
      <c r="H1562" s="14">
        <f t="shared" si="4"/>
        <v>8.15170146</v>
      </c>
      <c r="I1562" s="14">
        <f>IFERROR(__xludf.DUMMYFUNCTION("FILTER(WholeNMJData!D:D,WholeNMJData!$B:$B=$B1562)"),103.8933)</f>
        <v>103.8933</v>
      </c>
    </row>
    <row r="1563">
      <c r="A1563" s="3"/>
      <c r="B1563" s="3" t="str">
        <f t="shared" si="3"/>
        <v>shi_03m_m67_a3_001</v>
      </c>
      <c r="C1563" s="9" t="s">
        <v>1604</v>
      </c>
      <c r="D1563" s="12">
        <v>14.0</v>
      </c>
      <c r="E1563" s="12">
        <v>2743.363</v>
      </c>
      <c r="F1563" s="12">
        <v>0.890511</v>
      </c>
      <c r="G1563" s="14">
        <f>IFERROR(__xludf.DUMMYFUNCTION("FILTER(WholeNMJData!E:E,WholeNMJData!$B:$B=$B1563)"),279.5306)</f>
        <v>279.5306</v>
      </c>
      <c r="H1563" s="14">
        <f t="shared" si="4"/>
        <v>9.814177768</v>
      </c>
      <c r="I1563" s="14">
        <f>IFERROR(__xludf.DUMMYFUNCTION("FILTER(WholeNMJData!D:D,WholeNMJData!$B:$B=$B1563)"),103.8933)</f>
        <v>103.8933</v>
      </c>
    </row>
    <row r="1564">
      <c r="A1564" s="3"/>
      <c r="B1564" s="3" t="str">
        <f t="shared" si="3"/>
        <v>shi_03m_m67_a3_001</v>
      </c>
      <c r="C1564" s="9" t="s">
        <v>1605</v>
      </c>
      <c r="D1564" s="12">
        <v>6.0</v>
      </c>
      <c r="E1564" s="12">
        <v>1796.01</v>
      </c>
      <c r="F1564" s="12">
        <v>0.390883</v>
      </c>
      <c r="G1564" s="14">
        <f>IFERROR(__xludf.DUMMYFUNCTION("FILTER(WholeNMJData!E:E,WholeNMJData!$B:$B=$B1564)"),279.5306)</f>
        <v>279.5306</v>
      </c>
      <c r="H1564" s="14">
        <f t="shared" si="4"/>
        <v>6.425092637</v>
      </c>
      <c r="I1564" s="14">
        <f>IFERROR(__xludf.DUMMYFUNCTION("FILTER(WholeNMJData!D:D,WholeNMJData!$B:$B=$B1564)"),103.8933)</f>
        <v>103.8933</v>
      </c>
    </row>
    <row r="1565">
      <c r="A1565" s="3"/>
      <c r="B1565" s="3" t="str">
        <f t="shared" si="3"/>
        <v>shi_03m_m67_a3_001</v>
      </c>
      <c r="C1565" s="9" t="s">
        <v>1606</v>
      </c>
      <c r="D1565" s="12">
        <v>9.0</v>
      </c>
      <c r="E1565" s="12">
        <v>1885.615</v>
      </c>
      <c r="F1565" s="12">
        <v>0.66563</v>
      </c>
      <c r="G1565" s="14">
        <f>IFERROR(__xludf.DUMMYFUNCTION("FILTER(WholeNMJData!E:E,WholeNMJData!$B:$B=$B1565)"),279.5306)</f>
        <v>279.5306</v>
      </c>
      <c r="H1565" s="14">
        <f t="shared" si="4"/>
        <v>6.745647883</v>
      </c>
      <c r="I1565" s="14">
        <f>IFERROR(__xludf.DUMMYFUNCTION("FILTER(WholeNMJData!D:D,WholeNMJData!$B:$B=$B1565)"),103.8933)</f>
        <v>103.8933</v>
      </c>
    </row>
    <row r="1566">
      <c r="A1566" s="3"/>
      <c r="B1566" s="3" t="str">
        <f t="shared" si="3"/>
        <v>shi_03m_m67_a3_001</v>
      </c>
      <c r="C1566" s="9" t="s">
        <v>1607</v>
      </c>
      <c r="D1566" s="12">
        <v>4.0</v>
      </c>
      <c r="E1566" s="12">
        <v>1813.055</v>
      </c>
      <c r="F1566" s="12">
        <v>0.350971</v>
      </c>
      <c r="G1566" s="14">
        <f>IFERROR(__xludf.DUMMYFUNCTION("FILTER(WholeNMJData!E:E,WholeNMJData!$B:$B=$B1566)"),279.5306)</f>
        <v>279.5306</v>
      </c>
      <c r="H1566" s="14">
        <f t="shared" si="4"/>
        <v>6.486069861</v>
      </c>
      <c r="I1566" s="14">
        <f>IFERROR(__xludf.DUMMYFUNCTION("FILTER(WholeNMJData!D:D,WholeNMJData!$B:$B=$B1566)"),103.8933)</f>
        <v>103.8933</v>
      </c>
    </row>
    <row r="1567">
      <c r="A1567" s="3"/>
      <c r="B1567" s="3" t="str">
        <f t="shared" si="3"/>
        <v>shi_03m_m67_a3_001</v>
      </c>
      <c r="C1567" s="9" t="s">
        <v>1608</v>
      </c>
      <c r="D1567" s="12">
        <v>11.0</v>
      </c>
      <c r="E1567" s="12">
        <v>2449.539</v>
      </c>
      <c r="F1567" s="12">
        <v>0.490875</v>
      </c>
      <c r="G1567" s="14">
        <f>IFERROR(__xludf.DUMMYFUNCTION("FILTER(WholeNMJData!E:E,WholeNMJData!$B:$B=$B1567)"),279.5306)</f>
        <v>279.5306</v>
      </c>
      <c r="H1567" s="14">
        <f t="shared" si="4"/>
        <v>8.763044189</v>
      </c>
      <c r="I1567" s="14">
        <f>IFERROR(__xludf.DUMMYFUNCTION("FILTER(WholeNMJData!D:D,WholeNMJData!$B:$B=$B1567)"),103.8933)</f>
        <v>103.8933</v>
      </c>
    </row>
    <row r="1568">
      <c r="A1568" s="3"/>
      <c r="B1568" s="3" t="str">
        <f t="shared" si="3"/>
        <v>shi_03m_m67_a3_001</v>
      </c>
      <c r="C1568" s="9" t="s">
        <v>1609</v>
      </c>
      <c r="D1568" s="12">
        <v>4.0</v>
      </c>
      <c r="E1568" s="12">
        <v>1956.496</v>
      </c>
      <c r="F1568" s="12">
        <v>0.448303</v>
      </c>
      <c r="G1568" s="14">
        <f>IFERROR(__xludf.DUMMYFUNCTION("FILTER(WholeNMJData!E:E,WholeNMJData!$B:$B=$B1568)"),279.5306)</f>
        <v>279.5306</v>
      </c>
      <c r="H1568" s="14">
        <f t="shared" si="4"/>
        <v>6.999219406</v>
      </c>
      <c r="I1568" s="14">
        <f>IFERROR(__xludf.DUMMYFUNCTION("FILTER(WholeNMJData!D:D,WholeNMJData!$B:$B=$B1568)"),103.8933)</f>
        <v>103.8933</v>
      </c>
    </row>
    <row r="1569">
      <c r="A1569" s="3"/>
      <c r="B1569" s="3" t="str">
        <f t="shared" si="3"/>
        <v>shi_03m_m67_a3_001</v>
      </c>
      <c r="C1569" s="9" t="s">
        <v>1610</v>
      </c>
      <c r="D1569" s="12">
        <v>6.0</v>
      </c>
      <c r="E1569" s="12">
        <v>2474.738</v>
      </c>
      <c r="F1569" s="12">
        <v>0.716123</v>
      </c>
      <c r="G1569" s="14">
        <f>IFERROR(__xludf.DUMMYFUNCTION("FILTER(WholeNMJData!E:E,WholeNMJData!$B:$B=$B1569)"),279.5306)</f>
        <v>279.5306</v>
      </c>
      <c r="H1569" s="14">
        <f t="shared" si="4"/>
        <v>8.853191744</v>
      </c>
      <c r="I1569" s="14">
        <f>IFERROR(__xludf.DUMMYFUNCTION("FILTER(WholeNMJData!D:D,WholeNMJData!$B:$B=$B1569)"),103.8933)</f>
        <v>103.8933</v>
      </c>
    </row>
    <row r="1570">
      <c r="A1570" s="3"/>
      <c r="B1570" s="3" t="str">
        <f t="shared" si="3"/>
        <v>shi_03m_m67_a3_001</v>
      </c>
      <c r="C1570" s="9" t="s">
        <v>1611</v>
      </c>
      <c r="D1570" s="12">
        <v>6.0</v>
      </c>
      <c r="E1570" s="12">
        <v>3306.65</v>
      </c>
      <c r="F1570" s="12">
        <v>0.312333</v>
      </c>
      <c r="G1570" s="14">
        <f>IFERROR(__xludf.DUMMYFUNCTION("FILTER(WholeNMJData!E:E,WholeNMJData!$B:$B=$B1570)"),279.5306)</f>
        <v>279.5306</v>
      </c>
      <c r="H1570" s="14">
        <f t="shared" si="4"/>
        <v>11.82929525</v>
      </c>
      <c r="I1570" s="14">
        <f>IFERROR(__xludf.DUMMYFUNCTION("FILTER(WholeNMJData!D:D,WholeNMJData!$B:$B=$B1570)"),103.8933)</f>
        <v>103.8933</v>
      </c>
    </row>
    <row r="1571">
      <c r="A1571" s="3"/>
      <c r="B1571" s="3" t="str">
        <f t="shared" si="3"/>
        <v>shi_03m_m67_a3_001</v>
      </c>
      <c r="C1571" s="9" t="s">
        <v>1612</v>
      </c>
      <c r="D1571" s="12">
        <v>5.0</v>
      </c>
      <c r="E1571" s="12">
        <v>1769.089</v>
      </c>
      <c r="F1571" s="12">
        <v>0.176788</v>
      </c>
      <c r="G1571" s="14">
        <f>IFERROR(__xludf.DUMMYFUNCTION("FILTER(WholeNMJData!E:E,WholeNMJData!$B:$B=$B1571)"),279.5306)</f>
        <v>279.5306</v>
      </c>
      <c r="H1571" s="14">
        <f t="shared" si="4"/>
        <v>6.328784756</v>
      </c>
      <c r="I1571" s="14">
        <f>IFERROR(__xludf.DUMMYFUNCTION("FILTER(WholeNMJData!D:D,WholeNMJData!$B:$B=$B1571)"),103.8933)</f>
        <v>103.8933</v>
      </c>
    </row>
    <row r="1572">
      <c r="A1572" s="3"/>
      <c r="B1572" s="3" t="str">
        <f t="shared" si="3"/>
        <v>shi_03m_m67_a3_001</v>
      </c>
      <c r="C1572" s="9" t="s">
        <v>1613</v>
      </c>
      <c r="D1572" s="12">
        <v>39.0</v>
      </c>
      <c r="E1572" s="12">
        <v>3184.959</v>
      </c>
      <c r="F1572" s="12">
        <v>1.186883</v>
      </c>
      <c r="G1572" s="14">
        <f>IFERROR(__xludf.DUMMYFUNCTION("FILTER(WholeNMJData!E:E,WholeNMJData!$B:$B=$B1572)"),279.5306)</f>
        <v>279.5306</v>
      </c>
      <c r="H1572" s="14">
        <f t="shared" si="4"/>
        <v>11.39395472</v>
      </c>
      <c r="I1572" s="14">
        <f>IFERROR(__xludf.DUMMYFUNCTION("FILTER(WholeNMJData!D:D,WholeNMJData!$B:$B=$B1572)"),103.8933)</f>
        <v>103.8933</v>
      </c>
    </row>
    <row r="1573">
      <c r="A1573" s="3"/>
      <c r="B1573" s="3" t="str">
        <f t="shared" si="3"/>
        <v>shi_03m_m67_a3_001</v>
      </c>
      <c r="C1573" s="9" t="s">
        <v>1614</v>
      </c>
      <c r="D1573" s="12">
        <v>12.0</v>
      </c>
      <c r="E1573" s="12">
        <v>2774.095</v>
      </c>
      <c r="F1573" s="12">
        <v>0.556573</v>
      </c>
      <c r="G1573" s="14">
        <f>IFERROR(__xludf.DUMMYFUNCTION("FILTER(WholeNMJData!E:E,WholeNMJData!$B:$B=$B1573)"),279.5306)</f>
        <v>279.5306</v>
      </c>
      <c r="H1573" s="14">
        <f t="shared" si="4"/>
        <v>9.92411922</v>
      </c>
      <c r="I1573" s="14">
        <f>IFERROR(__xludf.DUMMYFUNCTION("FILTER(WholeNMJData!D:D,WholeNMJData!$B:$B=$B1573)"),103.8933)</f>
        <v>103.8933</v>
      </c>
    </row>
    <row r="1574">
      <c r="A1574" s="3"/>
      <c r="B1574" s="3" t="str">
        <f t="shared" si="3"/>
        <v>shi_03m_m67_a3_001</v>
      </c>
      <c r="C1574" s="9" t="s">
        <v>1615</v>
      </c>
      <c r="D1574" s="12">
        <v>7.0</v>
      </c>
      <c r="E1574" s="12">
        <v>2155.325</v>
      </c>
      <c r="F1574" s="12">
        <v>0.309548</v>
      </c>
      <c r="G1574" s="14">
        <f>IFERROR(__xludf.DUMMYFUNCTION("FILTER(WholeNMJData!E:E,WholeNMJData!$B:$B=$B1574)"),279.5306)</f>
        <v>279.5306</v>
      </c>
      <c r="H1574" s="14">
        <f t="shared" si="4"/>
        <v>7.710515414</v>
      </c>
      <c r="I1574" s="14">
        <f>IFERROR(__xludf.DUMMYFUNCTION("FILTER(WholeNMJData!D:D,WholeNMJData!$B:$B=$B1574)"),103.8933)</f>
        <v>103.8933</v>
      </c>
    </row>
    <row r="1575">
      <c r="A1575" s="3"/>
      <c r="B1575" s="3" t="str">
        <f t="shared" si="3"/>
        <v>shi_03m_m67_a3_001</v>
      </c>
      <c r="C1575" s="9" t="s">
        <v>1616</v>
      </c>
      <c r="D1575" s="12">
        <v>7.0</v>
      </c>
      <c r="E1575" s="12">
        <v>2191.571</v>
      </c>
      <c r="F1575" s="12">
        <v>0.358634</v>
      </c>
      <c r="G1575" s="14">
        <f>IFERROR(__xludf.DUMMYFUNCTION("FILTER(WholeNMJData!E:E,WholeNMJData!$B:$B=$B1575)"),279.5306)</f>
        <v>279.5306</v>
      </c>
      <c r="H1575" s="14">
        <f t="shared" si="4"/>
        <v>7.840182792</v>
      </c>
      <c r="I1575" s="14">
        <f>IFERROR(__xludf.DUMMYFUNCTION("FILTER(WholeNMJData!D:D,WholeNMJData!$B:$B=$B1575)"),103.8933)</f>
        <v>103.8933</v>
      </c>
    </row>
    <row r="1576">
      <c r="A1576" s="3"/>
      <c r="B1576" s="3" t="str">
        <f t="shared" si="3"/>
        <v>shi_03m_m67_a3_001</v>
      </c>
      <c r="C1576" s="9" t="s">
        <v>1617</v>
      </c>
      <c r="D1576" s="12">
        <v>4.0</v>
      </c>
      <c r="E1576" s="12">
        <v>2462.993</v>
      </c>
      <c r="F1576" s="12">
        <v>0.392938</v>
      </c>
      <c r="G1576" s="14">
        <f>IFERROR(__xludf.DUMMYFUNCTION("FILTER(WholeNMJData!E:E,WholeNMJData!$B:$B=$B1576)"),279.5306)</f>
        <v>279.5306</v>
      </c>
      <c r="H1576" s="14">
        <f t="shared" si="4"/>
        <v>8.811174877</v>
      </c>
      <c r="I1576" s="14">
        <f>IFERROR(__xludf.DUMMYFUNCTION("FILTER(WholeNMJData!D:D,WholeNMJData!$B:$B=$B1576)"),103.8933)</f>
        <v>103.8933</v>
      </c>
    </row>
    <row r="1577">
      <c r="A1577" s="3"/>
      <c r="B1577" s="3" t="str">
        <f t="shared" si="3"/>
        <v>shi_03m_m67_a3_001</v>
      </c>
      <c r="C1577" s="9" t="s">
        <v>1618</v>
      </c>
      <c r="D1577" s="12">
        <v>83.0</v>
      </c>
      <c r="E1577" s="12">
        <v>3585.748</v>
      </c>
      <c r="F1577" s="12">
        <v>1.184407</v>
      </c>
      <c r="G1577" s="14">
        <f>IFERROR(__xludf.DUMMYFUNCTION("FILTER(WholeNMJData!E:E,WholeNMJData!$B:$B=$B1577)"),279.5306)</f>
        <v>279.5306</v>
      </c>
      <c r="H1577" s="14">
        <f t="shared" si="4"/>
        <v>12.82774766</v>
      </c>
      <c r="I1577" s="14">
        <f>IFERROR(__xludf.DUMMYFUNCTION("FILTER(WholeNMJData!D:D,WholeNMJData!$B:$B=$B1577)"),103.8933)</f>
        <v>103.8933</v>
      </c>
    </row>
    <row r="1578">
      <c r="A1578" s="3"/>
      <c r="B1578" s="3" t="str">
        <f t="shared" si="3"/>
        <v>shi_03m_m67_a3_001</v>
      </c>
      <c r="C1578" s="9" t="s">
        <v>1619</v>
      </c>
      <c r="D1578" s="12">
        <v>35.0</v>
      </c>
      <c r="E1578" s="12">
        <v>2656.784</v>
      </c>
      <c r="F1578" s="12">
        <v>1.047655</v>
      </c>
      <c r="G1578" s="14">
        <f>IFERROR(__xludf.DUMMYFUNCTION("FILTER(WholeNMJData!E:E,WholeNMJData!$B:$B=$B1578)"),279.5306)</f>
        <v>279.5306</v>
      </c>
      <c r="H1578" s="14">
        <f t="shared" si="4"/>
        <v>9.504447814</v>
      </c>
      <c r="I1578" s="14">
        <f>IFERROR(__xludf.DUMMYFUNCTION("FILTER(WholeNMJData!D:D,WholeNMJData!$B:$B=$B1578)"),103.8933)</f>
        <v>103.8933</v>
      </c>
    </row>
    <row r="1579">
      <c r="A1579" s="3"/>
      <c r="B1579" s="3" t="str">
        <f t="shared" si="3"/>
        <v>shi_03m_m67_a3_001</v>
      </c>
      <c r="C1579" s="9" t="s">
        <v>1620</v>
      </c>
      <c r="D1579" s="12">
        <v>5.0</v>
      </c>
      <c r="E1579" s="12">
        <v>2418.675</v>
      </c>
      <c r="F1579" s="12">
        <v>0.318082</v>
      </c>
      <c r="G1579" s="14">
        <f>IFERROR(__xludf.DUMMYFUNCTION("FILTER(WholeNMJData!E:E,WholeNMJData!$B:$B=$B1579)"),279.5306)</f>
        <v>279.5306</v>
      </c>
      <c r="H1579" s="14">
        <f t="shared" si="4"/>
        <v>8.652630517</v>
      </c>
      <c r="I1579" s="14">
        <f>IFERROR(__xludf.DUMMYFUNCTION("FILTER(WholeNMJData!D:D,WholeNMJData!$B:$B=$B1579)"),103.8933)</f>
        <v>103.8933</v>
      </c>
    </row>
    <row r="1580">
      <c r="A1580" s="3"/>
      <c r="B1580" s="3" t="str">
        <f t="shared" si="3"/>
        <v>shi_03m_m67_a3_001</v>
      </c>
      <c r="C1580" s="9" t="s">
        <v>1621</v>
      </c>
      <c r="D1580" s="12">
        <v>3.0</v>
      </c>
      <c r="E1580" s="12">
        <v>1963.429</v>
      </c>
      <c r="F1580" s="12">
        <v>0.138145</v>
      </c>
      <c r="G1580" s="14">
        <f>IFERROR(__xludf.DUMMYFUNCTION("FILTER(WholeNMJData!E:E,WholeNMJData!$B:$B=$B1580)"),279.5306)</f>
        <v>279.5306</v>
      </c>
      <c r="H1580" s="14">
        <f t="shared" si="4"/>
        <v>7.024021699</v>
      </c>
      <c r="I1580" s="14">
        <f>IFERROR(__xludf.DUMMYFUNCTION("FILTER(WholeNMJData!D:D,WholeNMJData!$B:$B=$B1580)"),103.8933)</f>
        <v>103.8933</v>
      </c>
    </row>
    <row r="1581">
      <c r="A1581" s="3"/>
      <c r="B1581" s="3" t="str">
        <f t="shared" si="3"/>
        <v>shi_03m_m67_a3_001</v>
      </c>
      <c r="C1581" s="9" t="s">
        <v>1622</v>
      </c>
      <c r="D1581" s="12">
        <v>3.0</v>
      </c>
      <c r="E1581" s="12">
        <v>2810.64</v>
      </c>
      <c r="F1581" s="12">
        <v>0.253017</v>
      </c>
      <c r="G1581" s="14">
        <f>IFERROR(__xludf.DUMMYFUNCTION("FILTER(WholeNMJData!E:E,WholeNMJData!$B:$B=$B1581)"),279.5306)</f>
        <v>279.5306</v>
      </c>
      <c r="H1581" s="14">
        <f t="shared" si="4"/>
        <v>10.05485625</v>
      </c>
      <c r="I1581" s="14">
        <f>IFERROR(__xludf.DUMMYFUNCTION("FILTER(WholeNMJData!D:D,WholeNMJData!$B:$B=$B1581)"),103.8933)</f>
        <v>103.8933</v>
      </c>
    </row>
    <row r="1582">
      <c r="A1582" s="3"/>
      <c r="B1582" s="3" t="str">
        <f t="shared" si="3"/>
        <v>shi_03m_m67_a3_001</v>
      </c>
      <c r="C1582" s="9" t="s">
        <v>1623</v>
      </c>
      <c r="D1582" s="12">
        <v>34.0</v>
      </c>
      <c r="E1582" s="12">
        <v>3944.253</v>
      </c>
      <c r="F1582" s="12">
        <v>0.794893</v>
      </c>
      <c r="G1582" s="14">
        <f>IFERROR(__xludf.DUMMYFUNCTION("FILTER(WholeNMJData!E:E,WholeNMJData!$B:$B=$B1582)"),279.5306)</f>
        <v>279.5306</v>
      </c>
      <c r="H1582" s="14">
        <f t="shared" si="4"/>
        <v>14.11027272</v>
      </c>
      <c r="I1582" s="14">
        <f>IFERROR(__xludf.DUMMYFUNCTION("FILTER(WholeNMJData!D:D,WholeNMJData!$B:$B=$B1582)"),103.8933)</f>
        <v>103.8933</v>
      </c>
    </row>
    <row r="1583">
      <c r="A1583" s="3"/>
      <c r="B1583" s="3" t="str">
        <f t="shared" si="3"/>
        <v>shi_03m_m67_a3_001</v>
      </c>
      <c r="C1583" s="9" t="s">
        <v>1624</v>
      </c>
      <c r="D1583" s="12">
        <v>24.0</v>
      </c>
      <c r="E1583" s="12">
        <v>2995.377</v>
      </c>
      <c r="F1583" s="12">
        <v>0.971987</v>
      </c>
      <c r="G1583" s="14">
        <f>IFERROR(__xludf.DUMMYFUNCTION("FILTER(WholeNMJData!E:E,WholeNMJData!$B:$B=$B1583)"),279.5306)</f>
        <v>279.5306</v>
      </c>
      <c r="H1583" s="14">
        <f t="shared" si="4"/>
        <v>10.71573917</v>
      </c>
      <c r="I1583" s="14">
        <f>IFERROR(__xludf.DUMMYFUNCTION("FILTER(WholeNMJData!D:D,WholeNMJData!$B:$B=$B1583)"),103.8933)</f>
        <v>103.8933</v>
      </c>
    </row>
    <row r="1584">
      <c r="A1584" s="3"/>
      <c r="B1584" s="3" t="str">
        <f t="shared" si="3"/>
        <v>shi_03m_m67_a3_001</v>
      </c>
      <c r="C1584" s="9" t="s">
        <v>1625</v>
      </c>
      <c r="D1584" s="12">
        <v>5.0</v>
      </c>
      <c r="E1584" s="12">
        <v>1937.189</v>
      </c>
      <c r="F1584" s="12">
        <v>0.187816</v>
      </c>
      <c r="G1584" s="14">
        <f>IFERROR(__xludf.DUMMYFUNCTION("FILTER(WholeNMJData!E:E,WholeNMJData!$B:$B=$B1584)"),279.5306)</f>
        <v>279.5306</v>
      </c>
      <c r="H1584" s="14">
        <f t="shared" si="4"/>
        <v>6.930150044</v>
      </c>
      <c r="I1584" s="14">
        <f>IFERROR(__xludf.DUMMYFUNCTION("FILTER(WholeNMJData!D:D,WholeNMJData!$B:$B=$B1584)"),103.8933)</f>
        <v>103.8933</v>
      </c>
    </row>
    <row r="1585">
      <c r="A1585" s="3"/>
      <c r="B1585" s="3" t="str">
        <f t="shared" si="3"/>
        <v>shi_03m_m67_a3_001</v>
      </c>
      <c r="C1585" s="9" t="s">
        <v>1626</v>
      </c>
      <c r="D1585" s="12">
        <v>55.0</v>
      </c>
      <c r="E1585" s="12">
        <v>3047.006</v>
      </c>
      <c r="F1585" s="12">
        <v>1.041814</v>
      </c>
      <c r="G1585" s="14">
        <f>IFERROR(__xludf.DUMMYFUNCTION("FILTER(WholeNMJData!E:E,WholeNMJData!$B:$B=$B1585)"),279.5306)</f>
        <v>279.5306</v>
      </c>
      <c r="H1585" s="14">
        <f t="shared" si="4"/>
        <v>10.90043809</v>
      </c>
      <c r="I1585" s="14">
        <f>IFERROR(__xludf.DUMMYFUNCTION("FILTER(WholeNMJData!D:D,WholeNMJData!$B:$B=$B1585)"),103.8933)</f>
        <v>103.8933</v>
      </c>
    </row>
    <row r="1586">
      <c r="A1586" s="3"/>
      <c r="B1586" s="3" t="str">
        <f t="shared" si="3"/>
        <v>shi_03m_m67_a3_001</v>
      </c>
      <c r="C1586" s="9" t="s">
        <v>1627</v>
      </c>
      <c r="D1586" s="12">
        <v>63.0</v>
      </c>
      <c r="E1586" s="12">
        <v>3169.628</v>
      </c>
      <c r="F1586" s="12">
        <v>1.150459</v>
      </c>
      <c r="G1586" s="14">
        <f>IFERROR(__xludf.DUMMYFUNCTION("FILTER(WholeNMJData!E:E,WholeNMJData!$B:$B=$B1586)"),279.5306)</f>
        <v>279.5306</v>
      </c>
      <c r="H1586" s="14">
        <f t="shared" si="4"/>
        <v>11.33910921</v>
      </c>
      <c r="I1586" s="14">
        <f>IFERROR(__xludf.DUMMYFUNCTION("FILTER(WholeNMJData!D:D,WholeNMJData!$B:$B=$B1586)"),103.8933)</f>
        <v>103.8933</v>
      </c>
    </row>
    <row r="1587">
      <c r="A1587" s="3"/>
      <c r="B1587" s="3" t="str">
        <f t="shared" si="3"/>
        <v>shi_03m_m67_a3_001</v>
      </c>
      <c r="C1587" s="9" t="s">
        <v>1628</v>
      </c>
      <c r="D1587" s="12">
        <v>23.0</v>
      </c>
      <c r="E1587" s="12">
        <v>3416.01</v>
      </c>
      <c r="F1587" s="12">
        <v>1.047439</v>
      </c>
      <c r="G1587" s="14">
        <f>IFERROR(__xludf.DUMMYFUNCTION("FILTER(WholeNMJData!E:E,WholeNMJData!$B:$B=$B1587)"),279.5306)</f>
        <v>279.5306</v>
      </c>
      <c r="H1587" s="14">
        <f t="shared" si="4"/>
        <v>12.22052255</v>
      </c>
      <c r="I1587" s="14">
        <f>IFERROR(__xludf.DUMMYFUNCTION("FILTER(WholeNMJData!D:D,WholeNMJData!$B:$B=$B1587)"),103.8933)</f>
        <v>103.8933</v>
      </c>
    </row>
    <row r="1588">
      <c r="A1588" s="3"/>
      <c r="B1588" s="3" t="str">
        <f t="shared" si="3"/>
        <v>shi_03m_m67_a3_001</v>
      </c>
      <c r="C1588" s="9" t="s">
        <v>1629</v>
      </c>
      <c r="D1588" s="12">
        <v>3.0</v>
      </c>
      <c r="E1588" s="12">
        <v>1799.246</v>
      </c>
      <c r="F1588" s="12">
        <v>0.463475</v>
      </c>
      <c r="G1588" s="14">
        <f>IFERROR(__xludf.DUMMYFUNCTION("FILTER(WholeNMJData!E:E,WholeNMJData!$B:$B=$B1588)"),279.5306)</f>
        <v>279.5306</v>
      </c>
      <c r="H1588" s="14">
        <f t="shared" si="4"/>
        <v>6.436669188</v>
      </c>
      <c r="I1588" s="14">
        <f>IFERROR(__xludf.DUMMYFUNCTION("FILTER(WholeNMJData!D:D,WholeNMJData!$B:$B=$B1588)"),103.8933)</f>
        <v>103.8933</v>
      </c>
    </row>
    <row r="1589">
      <c r="A1589" s="3"/>
      <c r="B1589" s="3" t="str">
        <f t="shared" si="3"/>
        <v>shi_03m_m67_a3_001</v>
      </c>
      <c r="C1589" s="9" t="s">
        <v>1630</v>
      </c>
      <c r="D1589" s="12">
        <v>3.0</v>
      </c>
      <c r="E1589" s="12">
        <v>2058.513</v>
      </c>
      <c r="F1589" s="12">
        <v>0.315671</v>
      </c>
      <c r="G1589" s="14">
        <f>IFERROR(__xludf.DUMMYFUNCTION("FILTER(WholeNMJData!E:E,WholeNMJData!$B:$B=$B1589)"),279.5306)</f>
        <v>279.5306</v>
      </c>
      <c r="H1589" s="14">
        <f t="shared" si="4"/>
        <v>7.364177661</v>
      </c>
      <c r="I1589" s="14">
        <f>IFERROR(__xludf.DUMMYFUNCTION("FILTER(WholeNMJData!D:D,WholeNMJData!$B:$B=$B1589)"),103.8933)</f>
        <v>103.8933</v>
      </c>
    </row>
    <row r="1590">
      <c r="A1590" s="3"/>
      <c r="B1590" s="3" t="str">
        <f t="shared" si="3"/>
        <v>shi_03m_m67_a3_001</v>
      </c>
      <c r="C1590" s="9" t="s">
        <v>1631</v>
      </c>
      <c r="D1590" s="12">
        <v>66.0</v>
      </c>
      <c r="E1590" s="12">
        <v>2642.081</v>
      </c>
      <c r="F1590" s="12">
        <v>0.920857</v>
      </c>
      <c r="G1590" s="14">
        <f>IFERROR(__xludf.DUMMYFUNCTION("FILTER(WholeNMJData!E:E,WholeNMJData!$B:$B=$B1590)"),279.5306)</f>
        <v>279.5306</v>
      </c>
      <c r="H1590" s="14">
        <f t="shared" si="4"/>
        <v>9.451848921</v>
      </c>
      <c r="I1590" s="14">
        <f>IFERROR(__xludf.DUMMYFUNCTION("FILTER(WholeNMJData!D:D,WholeNMJData!$B:$B=$B1590)"),103.8933)</f>
        <v>103.8933</v>
      </c>
    </row>
    <row r="1591">
      <c r="A1591" s="3"/>
      <c r="B1591" s="3" t="str">
        <f t="shared" si="3"/>
        <v>shi_03m_m67_a3_001</v>
      </c>
      <c r="C1591" s="9" t="s">
        <v>1632</v>
      </c>
      <c r="D1591" s="12">
        <v>4.0</v>
      </c>
      <c r="E1591" s="12">
        <v>2257.808</v>
      </c>
      <c r="F1591" s="12">
        <v>0.345612</v>
      </c>
      <c r="G1591" s="14">
        <f>IFERROR(__xludf.DUMMYFUNCTION("FILTER(WholeNMJData!E:E,WholeNMJData!$B:$B=$B1591)"),279.5306)</f>
        <v>279.5306</v>
      </c>
      <c r="H1591" s="14">
        <f t="shared" si="4"/>
        <v>8.07714075</v>
      </c>
      <c r="I1591" s="14">
        <f>IFERROR(__xludf.DUMMYFUNCTION("FILTER(WholeNMJData!D:D,WholeNMJData!$B:$B=$B1591)"),103.8933)</f>
        <v>103.8933</v>
      </c>
    </row>
    <row r="1592">
      <c r="A1592" s="3"/>
      <c r="B1592" s="3" t="str">
        <f t="shared" si="3"/>
        <v>shi_03m_m67_a3_001</v>
      </c>
      <c r="C1592" s="9" t="s">
        <v>1633</v>
      </c>
      <c r="D1592" s="12">
        <v>21.0</v>
      </c>
      <c r="E1592" s="12">
        <v>2963.545</v>
      </c>
      <c r="F1592" s="12">
        <v>0.877258</v>
      </c>
      <c r="G1592" s="14">
        <f>IFERROR(__xludf.DUMMYFUNCTION("FILTER(WholeNMJData!E:E,WholeNMJData!$B:$B=$B1592)"),279.5306)</f>
        <v>279.5306</v>
      </c>
      <c r="H1592" s="14">
        <f t="shared" si="4"/>
        <v>10.60186255</v>
      </c>
      <c r="I1592" s="14">
        <f>IFERROR(__xludf.DUMMYFUNCTION("FILTER(WholeNMJData!D:D,WholeNMJData!$B:$B=$B1592)"),103.8933)</f>
        <v>103.8933</v>
      </c>
    </row>
    <row r="1593">
      <c r="A1593" s="3"/>
      <c r="B1593" s="3" t="str">
        <f t="shared" si="3"/>
        <v>shi_03m_m67_a3_001</v>
      </c>
      <c r="C1593" s="9" t="s">
        <v>1634</v>
      </c>
      <c r="D1593" s="12">
        <v>4.0</v>
      </c>
      <c r="E1593" s="12">
        <v>1681.992</v>
      </c>
      <c r="F1593" s="12">
        <v>0.225092</v>
      </c>
      <c r="G1593" s="14">
        <f>IFERROR(__xludf.DUMMYFUNCTION("FILTER(WholeNMJData!E:E,WholeNMJData!$B:$B=$B1593)"),279.5306)</f>
        <v>279.5306</v>
      </c>
      <c r="H1593" s="14">
        <f t="shared" si="4"/>
        <v>6.017201695</v>
      </c>
      <c r="I1593" s="14">
        <f>IFERROR(__xludf.DUMMYFUNCTION("FILTER(WholeNMJData!D:D,WholeNMJData!$B:$B=$B1593)"),103.8933)</f>
        <v>103.8933</v>
      </c>
    </row>
    <row r="1594">
      <c r="A1594" s="3"/>
      <c r="B1594" s="3" t="str">
        <f t="shared" si="3"/>
        <v>shi_03m_m67_a3_001</v>
      </c>
      <c r="C1594" s="9" t="s">
        <v>1635</v>
      </c>
      <c r="D1594" s="12">
        <v>13.0</v>
      </c>
      <c r="E1594" s="12">
        <v>2988.893</v>
      </c>
      <c r="F1594" s="12">
        <v>0.74816</v>
      </c>
      <c r="G1594" s="14">
        <f>IFERROR(__xludf.DUMMYFUNCTION("FILTER(WholeNMJData!E:E,WholeNMJData!$B:$B=$B1594)"),279.5306)</f>
        <v>279.5306</v>
      </c>
      <c r="H1594" s="14">
        <f t="shared" si="4"/>
        <v>10.69254314</v>
      </c>
      <c r="I1594" s="14">
        <f>IFERROR(__xludf.DUMMYFUNCTION("FILTER(WholeNMJData!D:D,WholeNMJData!$B:$B=$B1594)"),103.8933)</f>
        <v>103.8933</v>
      </c>
    </row>
    <row r="1595">
      <c r="A1595" s="3"/>
      <c r="B1595" s="3" t="str">
        <f t="shared" si="3"/>
        <v>shi_03m_m67_a3_001</v>
      </c>
      <c r="C1595" s="9" t="s">
        <v>1636</v>
      </c>
      <c r="D1595" s="12">
        <v>3.0</v>
      </c>
      <c r="E1595" s="12">
        <v>1917.931</v>
      </c>
      <c r="F1595" s="12">
        <v>0.069742</v>
      </c>
      <c r="G1595" s="14">
        <f>IFERROR(__xludf.DUMMYFUNCTION("FILTER(WholeNMJData!E:E,WholeNMJData!$B:$B=$B1595)"),279.5306)</f>
        <v>279.5306</v>
      </c>
      <c r="H1595" s="14">
        <f t="shared" si="4"/>
        <v>6.861255977</v>
      </c>
      <c r="I1595" s="14">
        <f>IFERROR(__xludf.DUMMYFUNCTION("FILTER(WholeNMJData!D:D,WholeNMJData!$B:$B=$B1595)"),103.8933)</f>
        <v>103.8933</v>
      </c>
    </row>
    <row r="1596">
      <c r="A1596" s="3"/>
      <c r="B1596" s="3" t="str">
        <f t="shared" si="3"/>
        <v>shi_03m_m67_a3_001</v>
      </c>
      <c r="C1596" s="9" t="s">
        <v>1637</v>
      </c>
      <c r="D1596" s="12">
        <v>71.0</v>
      </c>
      <c r="E1596" s="12">
        <v>3467.363</v>
      </c>
      <c r="F1596" s="12">
        <v>0.985267</v>
      </c>
      <c r="G1596" s="14">
        <f>IFERROR(__xludf.DUMMYFUNCTION("FILTER(WholeNMJData!E:E,WholeNMJData!$B:$B=$B1596)"),279.5306)</f>
        <v>279.5306</v>
      </c>
      <c r="H1596" s="14">
        <f t="shared" si="4"/>
        <v>12.4042341</v>
      </c>
      <c r="I1596" s="14">
        <f>IFERROR(__xludf.DUMMYFUNCTION("FILTER(WholeNMJData!D:D,WholeNMJData!$B:$B=$B1596)"),103.8933)</f>
        <v>103.8933</v>
      </c>
    </row>
    <row r="1597">
      <c r="A1597" s="3"/>
      <c r="B1597" s="3" t="str">
        <f t="shared" si="3"/>
        <v>shi_03m_m67_a3_001</v>
      </c>
      <c r="C1597" s="9" t="s">
        <v>1638</v>
      </c>
      <c r="D1597" s="12">
        <v>3.0</v>
      </c>
      <c r="E1597" s="12">
        <v>1890.055</v>
      </c>
      <c r="F1597" s="12">
        <v>0.272754</v>
      </c>
      <c r="G1597" s="14">
        <f>IFERROR(__xludf.DUMMYFUNCTION("FILTER(WholeNMJData!E:E,WholeNMJData!$B:$B=$B1597)"),279.5306)</f>
        <v>279.5306</v>
      </c>
      <c r="H1597" s="14">
        <f t="shared" si="4"/>
        <v>6.761531653</v>
      </c>
      <c r="I1597" s="14">
        <f>IFERROR(__xludf.DUMMYFUNCTION("FILTER(WholeNMJData!D:D,WholeNMJData!$B:$B=$B1597)"),103.8933)</f>
        <v>103.8933</v>
      </c>
    </row>
    <row r="1598">
      <c r="A1598" s="3"/>
      <c r="B1598" s="3" t="str">
        <f t="shared" si="3"/>
        <v>shi_03m_m67_a3_001</v>
      </c>
      <c r="C1598" s="9" t="s">
        <v>1639</v>
      </c>
      <c r="D1598" s="12">
        <v>61.0</v>
      </c>
      <c r="E1598" s="12">
        <v>3169.755</v>
      </c>
      <c r="F1598" s="12">
        <v>1.3193</v>
      </c>
      <c r="G1598" s="14">
        <f>IFERROR(__xludf.DUMMYFUNCTION("FILTER(WholeNMJData!E:E,WholeNMJData!$B:$B=$B1598)"),279.5306)</f>
        <v>279.5306</v>
      </c>
      <c r="H1598" s="14">
        <f t="shared" si="4"/>
        <v>11.33956354</v>
      </c>
      <c r="I1598" s="14">
        <f>IFERROR(__xludf.DUMMYFUNCTION("FILTER(WholeNMJData!D:D,WholeNMJData!$B:$B=$B1598)"),103.8933)</f>
        <v>103.8933</v>
      </c>
    </row>
    <row r="1599">
      <c r="A1599" s="3"/>
      <c r="B1599" s="3" t="str">
        <f t="shared" si="3"/>
        <v>shi_03m_m67_a3_001</v>
      </c>
      <c r="C1599" s="9" t="s">
        <v>1640</v>
      </c>
      <c r="D1599" s="12">
        <v>5.0</v>
      </c>
      <c r="E1599" s="12">
        <v>2006.458</v>
      </c>
      <c r="F1599" s="12">
        <v>0.262059</v>
      </c>
      <c r="G1599" s="14">
        <f>IFERROR(__xludf.DUMMYFUNCTION("FILTER(WholeNMJData!E:E,WholeNMJData!$B:$B=$B1599)"),279.5306)</f>
        <v>279.5306</v>
      </c>
      <c r="H1599" s="14">
        <f t="shared" si="4"/>
        <v>7.177954757</v>
      </c>
      <c r="I1599" s="14">
        <f>IFERROR(__xludf.DUMMYFUNCTION("FILTER(WholeNMJData!D:D,WholeNMJData!$B:$B=$B1599)"),103.8933)</f>
        <v>103.8933</v>
      </c>
    </row>
    <row r="1600">
      <c r="A1600" s="3"/>
      <c r="B1600" s="3" t="str">
        <f t="shared" si="3"/>
        <v>shi_03m_m67_a3_001</v>
      </c>
      <c r="C1600" s="9" t="s">
        <v>1641</v>
      </c>
      <c r="D1600" s="12">
        <v>18.0</v>
      </c>
      <c r="E1600" s="12">
        <v>2507.494</v>
      </c>
      <c r="F1600" s="12">
        <v>0.641497</v>
      </c>
      <c r="G1600" s="14">
        <f>IFERROR(__xludf.DUMMYFUNCTION("FILTER(WholeNMJData!E:E,WholeNMJData!$B:$B=$B1600)"),279.5306)</f>
        <v>279.5306</v>
      </c>
      <c r="H1600" s="14">
        <f t="shared" si="4"/>
        <v>8.970373905</v>
      </c>
      <c r="I1600" s="14">
        <f>IFERROR(__xludf.DUMMYFUNCTION("FILTER(WholeNMJData!D:D,WholeNMJData!$B:$B=$B1600)"),103.8933)</f>
        <v>103.8933</v>
      </c>
    </row>
    <row r="1601">
      <c r="A1601" s="3"/>
      <c r="B1601" s="3" t="str">
        <f t="shared" si="3"/>
        <v>shi_03m_m67_a3_001</v>
      </c>
      <c r="C1601" s="9" t="s">
        <v>1642</v>
      </c>
      <c r="D1601" s="12">
        <v>4.0</v>
      </c>
      <c r="E1601" s="12">
        <v>1729.142</v>
      </c>
      <c r="F1601" s="12">
        <v>0.208964</v>
      </c>
      <c r="G1601" s="14">
        <f>IFERROR(__xludf.DUMMYFUNCTION("FILTER(WholeNMJData!E:E,WholeNMJData!$B:$B=$B1601)"),279.5306)</f>
        <v>279.5306</v>
      </c>
      <c r="H1601" s="14">
        <f t="shared" si="4"/>
        <v>6.185877324</v>
      </c>
      <c r="I1601" s="14">
        <f>IFERROR(__xludf.DUMMYFUNCTION("FILTER(WholeNMJData!D:D,WholeNMJData!$B:$B=$B1601)"),103.8933)</f>
        <v>103.8933</v>
      </c>
    </row>
    <row r="1602">
      <c r="A1602" s="3"/>
      <c r="B1602" s="3" t="str">
        <f t="shared" si="3"/>
        <v>shi_03m_m67_a3_001</v>
      </c>
      <c r="C1602" s="9" t="s">
        <v>1643</v>
      </c>
      <c r="D1602" s="12">
        <v>3.0</v>
      </c>
      <c r="E1602" s="12">
        <v>2160.147</v>
      </c>
      <c r="F1602" s="12">
        <v>0.40569</v>
      </c>
      <c r="G1602" s="14">
        <f>IFERROR(__xludf.DUMMYFUNCTION("FILTER(WholeNMJData!E:E,WholeNMJData!$B:$B=$B1602)"),279.5306)</f>
        <v>279.5306</v>
      </c>
      <c r="H1602" s="14">
        <f t="shared" si="4"/>
        <v>7.727765762</v>
      </c>
      <c r="I1602" s="14">
        <f>IFERROR(__xludf.DUMMYFUNCTION("FILTER(WholeNMJData!D:D,WholeNMJData!$B:$B=$B1602)"),103.8933)</f>
        <v>103.8933</v>
      </c>
    </row>
    <row r="1603">
      <c r="A1603" s="3"/>
      <c r="B1603" s="3" t="str">
        <f t="shared" si="3"/>
        <v>shi_03m_m67_a3_001</v>
      </c>
      <c r="C1603" s="9" t="s">
        <v>1644</v>
      </c>
      <c r="D1603" s="12">
        <v>4.0</v>
      </c>
      <c r="E1603" s="12">
        <v>2203.429</v>
      </c>
      <c r="F1603" s="12">
        <v>0.388791</v>
      </c>
      <c r="G1603" s="14">
        <f>IFERROR(__xludf.DUMMYFUNCTION("FILTER(WholeNMJData!E:E,WholeNMJData!$B:$B=$B1603)"),279.5306)</f>
        <v>279.5306</v>
      </c>
      <c r="H1603" s="14">
        <f t="shared" si="4"/>
        <v>7.882603908</v>
      </c>
      <c r="I1603" s="14">
        <f>IFERROR(__xludf.DUMMYFUNCTION("FILTER(WholeNMJData!D:D,WholeNMJData!$B:$B=$B1603)"),103.8933)</f>
        <v>103.8933</v>
      </c>
    </row>
    <row r="1604">
      <c r="A1604" s="3"/>
      <c r="B1604" s="3" t="str">
        <f t="shared" si="3"/>
        <v>shi_03m_m67_a3_001</v>
      </c>
      <c r="C1604" s="9" t="s">
        <v>1645</v>
      </c>
      <c r="D1604" s="12">
        <v>7.0</v>
      </c>
      <c r="E1604" s="12">
        <v>2024.441</v>
      </c>
      <c r="F1604" s="12">
        <v>0.596006</v>
      </c>
      <c r="G1604" s="14">
        <f>IFERROR(__xludf.DUMMYFUNCTION("FILTER(WholeNMJData!E:E,WholeNMJData!$B:$B=$B1604)"),279.5306)</f>
        <v>279.5306</v>
      </c>
      <c r="H1604" s="14">
        <f t="shared" si="4"/>
        <v>7.242287606</v>
      </c>
      <c r="I1604" s="14">
        <f>IFERROR(__xludf.DUMMYFUNCTION("FILTER(WholeNMJData!D:D,WholeNMJData!$B:$B=$B1604)"),103.8933)</f>
        <v>103.8933</v>
      </c>
    </row>
    <row r="1605">
      <c r="A1605" s="3"/>
      <c r="B1605" s="3" t="str">
        <f t="shared" si="3"/>
        <v>shi_03m_m67_a3_001</v>
      </c>
      <c r="C1605" s="9" t="s">
        <v>1646</v>
      </c>
      <c r="D1605" s="12">
        <v>17.0</v>
      </c>
      <c r="E1605" s="12">
        <v>2480.729</v>
      </c>
      <c r="F1605" s="12">
        <v>0.624088</v>
      </c>
      <c r="G1605" s="14">
        <f>IFERROR(__xludf.DUMMYFUNCTION("FILTER(WholeNMJData!E:E,WholeNMJData!$B:$B=$B1605)"),279.5306)</f>
        <v>279.5306</v>
      </c>
      <c r="H1605" s="14">
        <f t="shared" si="4"/>
        <v>8.874624102</v>
      </c>
      <c r="I1605" s="14">
        <f>IFERROR(__xludf.DUMMYFUNCTION("FILTER(WholeNMJData!D:D,WholeNMJData!$B:$B=$B1605)"),103.8933)</f>
        <v>103.8933</v>
      </c>
    </row>
    <row r="1606">
      <c r="A1606" s="3"/>
      <c r="B1606" s="3" t="str">
        <f t="shared" si="3"/>
        <v>shi_03m_m67_a3_001</v>
      </c>
      <c r="C1606" s="9" t="s">
        <v>1647</v>
      </c>
      <c r="D1606" s="12">
        <v>3.0</v>
      </c>
      <c r="E1606" s="12">
        <v>1791.11</v>
      </c>
      <c r="F1606" s="12">
        <v>0.145837</v>
      </c>
      <c r="G1606" s="14">
        <f>IFERROR(__xludf.DUMMYFUNCTION("FILTER(WholeNMJData!E:E,WholeNMJData!$B:$B=$B1606)"),279.5306)</f>
        <v>279.5306</v>
      </c>
      <c r="H1606" s="14">
        <f t="shared" si="4"/>
        <v>6.407563251</v>
      </c>
      <c r="I1606" s="14">
        <f>IFERROR(__xludf.DUMMYFUNCTION("FILTER(WholeNMJData!D:D,WholeNMJData!$B:$B=$B1606)"),103.8933)</f>
        <v>103.8933</v>
      </c>
    </row>
    <row r="1607">
      <c r="A1607" s="3"/>
      <c r="B1607" s="3" t="str">
        <f t="shared" si="3"/>
        <v>shi_03m_m67_a3_001</v>
      </c>
      <c r="C1607" s="9" t="s">
        <v>1648</v>
      </c>
      <c r="D1607" s="12">
        <v>9.0</v>
      </c>
      <c r="E1607" s="12">
        <v>2593.292</v>
      </c>
      <c r="F1607" s="12">
        <v>0.708761</v>
      </c>
      <c r="G1607" s="14">
        <f>IFERROR(__xludf.DUMMYFUNCTION("FILTER(WholeNMJData!E:E,WholeNMJData!$B:$B=$B1607)"),279.5306)</f>
        <v>279.5306</v>
      </c>
      <c r="H1607" s="14">
        <f t="shared" si="4"/>
        <v>9.27730989</v>
      </c>
      <c r="I1607" s="14">
        <f>IFERROR(__xludf.DUMMYFUNCTION("FILTER(WholeNMJData!D:D,WholeNMJData!$B:$B=$B1607)"),103.8933)</f>
        <v>103.8933</v>
      </c>
    </row>
    <row r="1608">
      <c r="A1608" s="3"/>
      <c r="B1608" s="3" t="str">
        <f t="shared" si="3"/>
        <v>shi_03m_m67_a3_001</v>
      </c>
      <c r="C1608" s="9" t="s">
        <v>1649</v>
      </c>
      <c r="D1608" s="12">
        <v>6.0</v>
      </c>
      <c r="E1608" s="12">
        <v>1979.058</v>
      </c>
      <c r="F1608" s="12">
        <v>0.554996</v>
      </c>
      <c r="G1608" s="14">
        <f>IFERROR(__xludf.DUMMYFUNCTION("FILTER(WholeNMJData!E:E,WholeNMJData!$B:$B=$B1608)"),279.5306)</f>
        <v>279.5306</v>
      </c>
      <c r="H1608" s="14">
        <f t="shared" si="4"/>
        <v>7.079933288</v>
      </c>
      <c r="I1608" s="14">
        <f>IFERROR(__xludf.DUMMYFUNCTION("FILTER(WholeNMJData!D:D,WholeNMJData!$B:$B=$B1608)"),103.8933)</f>
        <v>103.8933</v>
      </c>
    </row>
    <row r="1609">
      <c r="A1609" s="3"/>
      <c r="B1609" s="3" t="str">
        <f t="shared" si="3"/>
        <v>shi_03m_m67_a3_001</v>
      </c>
      <c r="C1609" s="9" t="s">
        <v>1650</v>
      </c>
      <c r="D1609" s="12">
        <v>6.0</v>
      </c>
      <c r="E1609" s="12">
        <v>2493.618</v>
      </c>
      <c r="F1609" s="12">
        <v>0.889256</v>
      </c>
      <c r="G1609" s="14">
        <f>IFERROR(__xludf.DUMMYFUNCTION("FILTER(WholeNMJData!E:E,WholeNMJData!$B:$B=$B1609)"),279.5306)</f>
        <v>279.5306</v>
      </c>
      <c r="H1609" s="14">
        <f t="shared" si="4"/>
        <v>8.920733544</v>
      </c>
      <c r="I1609" s="14">
        <f>IFERROR(__xludf.DUMMYFUNCTION("FILTER(WholeNMJData!D:D,WholeNMJData!$B:$B=$B1609)"),103.8933)</f>
        <v>103.8933</v>
      </c>
    </row>
    <row r="1610">
      <c r="A1610" s="3"/>
      <c r="B1610" s="3" t="str">
        <f t="shared" si="3"/>
        <v>shi_03m_m67_a3_001</v>
      </c>
      <c r="C1610" s="9" t="s">
        <v>1651</v>
      </c>
      <c r="D1610" s="12">
        <v>10.0</v>
      </c>
      <c r="E1610" s="12">
        <v>1982.769</v>
      </c>
      <c r="F1610" s="12">
        <v>0.671078</v>
      </c>
      <c r="G1610" s="14">
        <f>IFERROR(__xludf.DUMMYFUNCTION("FILTER(WholeNMJData!E:E,WholeNMJData!$B:$B=$B1610)"),279.5306)</f>
        <v>279.5306</v>
      </c>
      <c r="H1610" s="14">
        <f t="shared" si="4"/>
        <v>7.093209116</v>
      </c>
      <c r="I1610" s="14">
        <f>IFERROR(__xludf.DUMMYFUNCTION("FILTER(WholeNMJData!D:D,WholeNMJData!$B:$B=$B1610)"),103.8933)</f>
        <v>103.8933</v>
      </c>
    </row>
    <row r="1611">
      <c r="A1611" s="3"/>
      <c r="B1611" s="3" t="str">
        <f t="shared" si="3"/>
        <v>shi_03m_m67_a3_001</v>
      </c>
      <c r="C1611" s="9" t="s">
        <v>1652</v>
      </c>
      <c r="D1611" s="12">
        <v>3.0</v>
      </c>
      <c r="E1611" s="12">
        <v>1964.458</v>
      </c>
      <c r="F1611" s="12">
        <v>0.486865</v>
      </c>
      <c r="G1611" s="14">
        <f>IFERROR(__xludf.DUMMYFUNCTION("FILTER(WholeNMJData!E:E,WholeNMJData!$B:$B=$B1611)"),279.5306)</f>
        <v>279.5306</v>
      </c>
      <c r="H1611" s="14">
        <f t="shared" si="4"/>
        <v>7.02770287</v>
      </c>
      <c r="I1611" s="14">
        <f>IFERROR(__xludf.DUMMYFUNCTION("FILTER(WholeNMJData!D:D,WholeNMJData!$B:$B=$B1611)"),103.8933)</f>
        <v>103.8933</v>
      </c>
    </row>
    <row r="1612">
      <c r="A1612" s="3"/>
      <c r="B1612" s="3" t="str">
        <f t="shared" si="3"/>
        <v>shi_03m_m67_a3_001</v>
      </c>
      <c r="C1612" s="9" t="s">
        <v>1653</v>
      </c>
      <c r="D1612" s="12">
        <v>58.0</v>
      </c>
      <c r="E1612" s="12">
        <v>2361.29</v>
      </c>
      <c r="F1612" s="12">
        <v>0.683676</v>
      </c>
      <c r="G1612" s="14">
        <f>IFERROR(__xludf.DUMMYFUNCTION("FILTER(WholeNMJData!E:E,WholeNMJData!$B:$B=$B1612)"),279.5306)</f>
        <v>279.5306</v>
      </c>
      <c r="H1612" s="14">
        <f t="shared" si="4"/>
        <v>8.447339933</v>
      </c>
      <c r="I1612" s="14">
        <f>IFERROR(__xludf.DUMMYFUNCTION("FILTER(WholeNMJData!D:D,WholeNMJData!$B:$B=$B1612)"),103.8933)</f>
        <v>103.8933</v>
      </c>
    </row>
    <row r="1613">
      <c r="A1613" s="3"/>
      <c r="B1613" s="3" t="str">
        <f t="shared" si="3"/>
        <v>shi_03m_m67_a3_001</v>
      </c>
      <c r="C1613" s="9" t="s">
        <v>1654</v>
      </c>
      <c r="D1613" s="12">
        <v>36.0</v>
      </c>
      <c r="E1613" s="12">
        <v>3076.071</v>
      </c>
      <c r="F1613" s="12">
        <v>1.105647</v>
      </c>
      <c r="G1613" s="14">
        <f>IFERROR(__xludf.DUMMYFUNCTION("FILTER(WholeNMJData!E:E,WholeNMJData!$B:$B=$B1613)"),279.5306)</f>
        <v>279.5306</v>
      </c>
      <c r="H1613" s="14">
        <f t="shared" si="4"/>
        <v>11.00441597</v>
      </c>
      <c r="I1613" s="14">
        <f>IFERROR(__xludf.DUMMYFUNCTION("FILTER(WholeNMJData!D:D,WholeNMJData!$B:$B=$B1613)"),103.8933)</f>
        <v>103.8933</v>
      </c>
    </row>
    <row r="1614">
      <c r="A1614" s="3"/>
      <c r="B1614" s="3" t="str">
        <f t="shared" si="3"/>
        <v>shi_03m_m67_a3_001</v>
      </c>
      <c r="C1614" s="9" t="s">
        <v>1655</v>
      </c>
      <c r="D1614" s="12">
        <v>21.0</v>
      </c>
      <c r="E1614" s="12">
        <v>2876.383</v>
      </c>
      <c r="F1614" s="12">
        <v>0.876086</v>
      </c>
      <c r="G1614" s="14">
        <f>IFERROR(__xludf.DUMMYFUNCTION("FILTER(WholeNMJData!E:E,WholeNMJData!$B:$B=$B1614)"),279.5306)</f>
        <v>279.5306</v>
      </c>
      <c r="H1614" s="14">
        <f t="shared" si="4"/>
        <v>10.29004696</v>
      </c>
      <c r="I1614" s="14">
        <f>IFERROR(__xludf.DUMMYFUNCTION("FILTER(WholeNMJData!D:D,WholeNMJData!$B:$B=$B1614)"),103.8933)</f>
        <v>103.8933</v>
      </c>
    </row>
    <row r="1615">
      <c r="A1615" s="3"/>
      <c r="B1615" s="3" t="str">
        <f t="shared" si="3"/>
        <v>shi_03m_m67_a3_001</v>
      </c>
      <c r="C1615" s="9" t="s">
        <v>1656</v>
      </c>
      <c r="D1615" s="12">
        <v>4.0</v>
      </c>
      <c r="E1615" s="12">
        <v>1914.825</v>
      </c>
      <c r="F1615" s="12">
        <v>0.387885</v>
      </c>
      <c r="G1615" s="14">
        <f>IFERROR(__xludf.DUMMYFUNCTION("FILTER(WholeNMJData!E:E,WholeNMJData!$B:$B=$B1615)"),279.5306)</f>
        <v>279.5306</v>
      </c>
      <c r="H1615" s="14">
        <f t="shared" si="4"/>
        <v>6.850144492</v>
      </c>
      <c r="I1615" s="14">
        <f>IFERROR(__xludf.DUMMYFUNCTION("FILTER(WholeNMJData!D:D,WholeNMJData!$B:$B=$B1615)"),103.8933)</f>
        <v>103.8933</v>
      </c>
    </row>
    <row r="1616">
      <c r="A1616" s="3"/>
      <c r="B1616" s="3" t="str">
        <f t="shared" si="3"/>
        <v>shi_03m_m67_a3_001</v>
      </c>
      <c r="C1616" s="9" t="s">
        <v>1657</v>
      </c>
      <c r="D1616" s="12">
        <v>4.0</v>
      </c>
      <c r="E1616" s="12">
        <v>1991.453</v>
      </c>
      <c r="F1616" s="12">
        <v>0.457617</v>
      </c>
      <c r="G1616" s="14">
        <f>IFERROR(__xludf.DUMMYFUNCTION("FILTER(WholeNMJData!E:E,WholeNMJData!$B:$B=$B1616)"),279.5306)</f>
        <v>279.5306</v>
      </c>
      <c r="H1616" s="14">
        <f t="shared" si="4"/>
        <v>7.124275482</v>
      </c>
      <c r="I1616" s="14">
        <f>IFERROR(__xludf.DUMMYFUNCTION("FILTER(WholeNMJData!D:D,WholeNMJData!$B:$B=$B1616)"),103.8933)</f>
        <v>103.8933</v>
      </c>
    </row>
    <row r="1617">
      <c r="A1617" s="3"/>
      <c r="B1617" s="3" t="str">
        <f t="shared" si="3"/>
        <v>shi_03m_m67_a3_001</v>
      </c>
      <c r="C1617" s="9" t="s">
        <v>1658</v>
      </c>
      <c r="D1617" s="12">
        <v>12.0</v>
      </c>
      <c r="E1617" s="12">
        <v>3254.541</v>
      </c>
      <c r="F1617" s="12">
        <v>0.367631</v>
      </c>
      <c r="G1617" s="14">
        <f>IFERROR(__xludf.DUMMYFUNCTION("FILTER(WholeNMJData!E:E,WholeNMJData!$B:$B=$B1617)"),279.5306)</f>
        <v>279.5306</v>
      </c>
      <c r="H1617" s="14">
        <f t="shared" si="4"/>
        <v>11.64287917</v>
      </c>
      <c r="I1617" s="14">
        <f>IFERROR(__xludf.DUMMYFUNCTION("FILTER(WholeNMJData!D:D,WholeNMJData!$B:$B=$B1617)"),103.8933)</f>
        <v>103.8933</v>
      </c>
    </row>
    <row r="1618">
      <c r="A1618" s="3"/>
      <c r="B1618" s="3" t="str">
        <f t="shared" si="3"/>
        <v>shi_03m_m67_a3_001</v>
      </c>
      <c r="C1618" s="9" t="s">
        <v>1659</v>
      </c>
      <c r="D1618" s="12">
        <v>4.0</v>
      </c>
      <c r="E1618" s="12">
        <v>2405.258</v>
      </c>
      <c r="F1618" s="12">
        <v>0.496673</v>
      </c>
      <c r="G1618" s="14">
        <f>IFERROR(__xludf.DUMMYFUNCTION("FILTER(WholeNMJData!E:E,WholeNMJData!$B:$B=$B1618)"),279.5306)</f>
        <v>279.5306</v>
      </c>
      <c r="H1618" s="14">
        <f t="shared" si="4"/>
        <v>8.604632194</v>
      </c>
      <c r="I1618" s="14">
        <f>IFERROR(__xludf.DUMMYFUNCTION("FILTER(WholeNMJData!D:D,WholeNMJData!$B:$B=$B1618)"),103.8933)</f>
        <v>103.8933</v>
      </c>
    </row>
    <row r="1619">
      <c r="A1619" s="3"/>
      <c r="B1619" s="3" t="str">
        <f t="shared" si="3"/>
        <v>shi_03m_m67_a3_001</v>
      </c>
      <c r="C1619" s="9" t="s">
        <v>1660</v>
      </c>
      <c r="D1619" s="12">
        <v>5.0</v>
      </c>
      <c r="E1619" s="12">
        <v>2190.758</v>
      </c>
      <c r="F1619" s="12">
        <v>0.434827</v>
      </c>
      <c r="G1619" s="14">
        <f>IFERROR(__xludf.DUMMYFUNCTION("FILTER(WholeNMJData!E:E,WholeNMJData!$B:$B=$B1619)"),279.5306)</f>
        <v>279.5306</v>
      </c>
      <c r="H1619" s="14">
        <f t="shared" si="4"/>
        <v>7.837274345</v>
      </c>
      <c r="I1619" s="14">
        <f>IFERROR(__xludf.DUMMYFUNCTION("FILTER(WholeNMJData!D:D,WholeNMJData!$B:$B=$B1619)"),103.8933)</f>
        <v>103.8933</v>
      </c>
    </row>
    <row r="1620">
      <c r="A1620" s="3"/>
      <c r="B1620" s="3" t="str">
        <f t="shared" si="3"/>
        <v>shi_03m_m67_a3_001</v>
      </c>
      <c r="C1620" s="9" t="s">
        <v>1661</v>
      </c>
      <c r="D1620" s="12">
        <v>7.0</v>
      </c>
      <c r="E1620" s="12">
        <v>2188.493</v>
      </c>
      <c r="F1620" s="12">
        <v>0.605015</v>
      </c>
      <c r="G1620" s="14">
        <f>IFERROR(__xludf.DUMMYFUNCTION("FILTER(WholeNMJData!E:E,WholeNMJData!$B:$B=$B1620)"),279.5306)</f>
        <v>279.5306</v>
      </c>
      <c r="H1620" s="14">
        <f t="shared" si="4"/>
        <v>7.829171475</v>
      </c>
      <c r="I1620" s="14">
        <f>IFERROR(__xludf.DUMMYFUNCTION("FILTER(WholeNMJData!D:D,WholeNMJData!$B:$B=$B1620)"),103.8933)</f>
        <v>103.8933</v>
      </c>
    </row>
    <row r="1621">
      <c r="A1621" s="3"/>
      <c r="B1621" s="3" t="str">
        <f t="shared" si="3"/>
        <v>shi_03m_m67_a3_001</v>
      </c>
      <c r="C1621" s="9" t="s">
        <v>1662</v>
      </c>
      <c r="D1621" s="12">
        <v>23.0</v>
      </c>
      <c r="E1621" s="12">
        <v>2084.676</v>
      </c>
      <c r="F1621" s="12">
        <v>0.630818</v>
      </c>
      <c r="G1621" s="14">
        <f>IFERROR(__xludf.DUMMYFUNCTION("FILTER(WholeNMJData!E:E,WholeNMJData!$B:$B=$B1621)"),279.5306)</f>
        <v>279.5306</v>
      </c>
      <c r="H1621" s="14">
        <f t="shared" si="4"/>
        <v>7.457773854</v>
      </c>
      <c r="I1621" s="14">
        <f>IFERROR(__xludf.DUMMYFUNCTION("FILTER(WholeNMJData!D:D,WholeNMJData!$B:$B=$B1621)"),103.8933)</f>
        <v>103.8933</v>
      </c>
    </row>
    <row r="1622">
      <c r="A1622" s="3"/>
      <c r="B1622" s="3" t="str">
        <f t="shared" si="3"/>
        <v>shi_03m_m67_a3_001</v>
      </c>
      <c r="C1622" s="9" t="s">
        <v>1663</v>
      </c>
      <c r="D1622" s="12">
        <v>7.0</v>
      </c>
      <c r="E1622" s="12">
        <v>1887.863</v>
      </c>
      <c r="F1622" s="12">
        <v>0.359515</v>
      </c>
      <c r="G1622" s="14">
        <f>IFERROR(__xludf.DUMMYFUNCTION("FILTER(WholeNMJData!E:E,WholeNMJData!$B:$B=$B1622)"),279.5306)</f>
        <v>279.5306</v>
      </c>
      <c r="H1622" s="14">
        <f t="shared" si="4"/>
        <v>6.753689936</v>
      </c>
      <c r="I1622" s="14">
        <f>IFERROR(__xludf.DUMMYFUNCTION("FILTER(WholeNMJData!D:D,WholeNMJData!$B:$B=$B1622)"),103.8933)</f>
        <v>103.8933</v>
      </c>
    </row>
    <row r="1623">
      <c r="A1623" s="3"/>
      <c r="B1623" s="3" t="str">
        <f t="shared" si="3"/>
        <v>shi_03m_m67_a3_001</v>
      </c>
      <c r="C1623" s="9" t="s">
        <v>1664</v>
      </c>
      <c r="D1623" s="12">
        <v>6.0</v>
      </c>
      <c r="E1623" s="12">
        <v>2059.68</v>
      </c>
      <c r="F1623" s="12">
        <v>0.415611</v>
      </c>
      <c r="G1623" s="14">
        <f>IFERROR(__xludf.DUMMYFUNCTION("FILTER(WholeNMJData!E:E,WholeNMJData!$B:$B=$B1623)"),279.5306)</f>
        <v>279.5306</v>
      </c>
      <c r="H1623" s="14">
        <f t="shared" si="4"/>
        <v>7.368352517</v>
      </c>
      <c r="I1623" s="14">
        <f>IFERROR(__xludf.DUMMYFUNCTION("FILTER(WholeNMJData!D:D,WholeNMJData!$B:$B=$B1623)"),103.8933)</f>
        <v>103.8933</v>
      </c>
    </row>
    <row r="1624">
      <c r="A1624" s="3"/>
      <c r="B1624" s="3" t="str">
        <f t="shared" si="3"/>
        <v>shi_03m_m67_a3_001</v>
      </c>
      <c r="C1624" s="9" t="s">
        <v>1665</v>
      </c>
      <c r="D1624" s="12">
        <v>5.0</v>
      </c>
      <c r="E1624" s="12">
        <v>1974.191</v>
      </c>
      <c r="F1624" s="12">
        <v>0.396993</v>
      </c>
      <c r="G1624" s="14">
        <f>IFERROR(__xludf.DUMMYFUNCTION("FILTER(WholeNMJData!E:E,WholeNMJData!$B:$B=$B1624)"),279.5306)</f>
        <v>279.5306</v>
      </c>
      <c r="H1624" s="14">
        <f t="shared" si="4"/>
        <v>7.062521956</v>
      </c>
      <c r="I1624" s="14">
        <f>IFERROR(__xludf.DUMMYFUNCTION("FILTER(WholeNMJData!D:D,WholeNMJData!$B:$B=$B1624)"),103.8933)</f>
        <v>103.8933</v>
      </c>
    </row>
    <row r="1625">
      <c r="A1625" s="3"/>
      <c r="B1625" s="3" t="str">
        <f t="shared" si="3"/>
        <v>shi_03m_m67_a3_001</v>
      </c>
      <c r="C1625" s="9" t="s">
        <v>1666</v>
      </c>
      <c r="D1625" s="12">
        <v>10.0</v>
      </c>
      <c r="E1625" s="12">
        <v>1759.41</v>
      </c>
      <c r="F1625" s="12">
        <v>0.745249</v>
      </c>
      <c r="G1625" s="14">
        <f>IFERROR(__xludf.DUMMYFUNCTION("FILTER(WholeNMJData!E:E,WholeNMJData!$B:$B=$B1625)"),279.5306)</f>
        <v>279.5306</v>
      </c>
      <c r="H1625" s="14">
        <f t="shared" si="4"/>
        <v>6.294158851</v>
      </c>
      <c r="I1625" s="14">
        <f>IFERROR(__xludf.DUMMYFUNCTION("FILTER(WholeNMJData!D:D,WholeNMJData!$B:$B=$B1625)"),103.8933)</f>
        <v>103.8933</v>
      </c>
    </row>
    <row r="1626">
      <c r="A1626" s="3"/>
      <c r="B1626" s="3" t="str">
        <f t="shared" si="3"/>
        <v>shi_03m_m67_a3_001</v>
      </c>
      <c r="C1626" s="9" t="s">
        <v>1667</v>
      </c>
      <c r="D1626" s="12">
        <v>10.0</v>
      </c>
      <c r="E1626" s="12">
        <v>2238.769</v>
      </c>
      <c r="F1626" s="12">
        <v>0.620867</v>
      </c>
      <c r="G1626" s="14">
        <f>IFERROR(__xludf.DUMMYFUNCTION("FILTER(WholeNMJData!E:E,WholeNMJData!$B:$B=$B1626)"),279.5306)</f>
        <v>279.5306</v>
      </c>
      <c r="H1626" s="14">
        <f t="shared" si="4"/>
        <v>8.009030138</v>
      </c>
      <c r="I1626" s="14">
        <f>IFERROR(__xludf.DUMMYFUNCTION("FILTER(WholeNMJData!D:D,WholeNMJData!$B:$B=$B1626)"),103.8933)</f>
        <v>103.8933</v>
      </c>
    </row>
    <row r="1627">
      <c r="A1627" s="3"/>
      <c r="B1627" s="3" t="str">
        <f t="shared" si="3"/>
        <v>shi_03m_m67_a3_001</v>
      </c>
      <c r="C1627" s="9" t="s">
        <v>1668</v>
      </c>
      <c r="D1627" s="12">
        <v>4.0</v>
      </c>
      <c r="E1627" s="12">
        <v>2040.792</v>
      </c>
      <c r="F1627" s="12">
        <v>0.145808</v>
      </c>
      <c r="G1627" s="14">
        <f>IFERROR(__xludf.DUMMYFUNCTION("FILTER(WholeNMJData!E:E,WholeNMJData!$B:$B=$B1627)"),279.5306)</f>
        <v>279.5306</v>
      </c>
      <c r="H1627" s="14">
        <f t="shared" si="4"/>
        <v>7.300782097</v>
      </c>
      <c r="I1627" s="14">
        <f>IFERROR(__xludf.DUMMYFUNCTION("FILTER(WholeNMJData!D:D,WholeNMJData!$B:$B=$B1627)"),103.8933)</f>
        <v>103.8933</v>
      </c>
    </row>
    <row r="1628">
      <c r="A1628" s="3"/>
      <c r="B1628" s="3" t="str">
        <f t="shared" si="3"/>
        <v>shi_03m_m67_a3_001</v>
      </c>
      <c r="C1628" s="9" t="s">
        <v>1669</v>
      </c>
      <c r="D1628" s="12">
        <v>21.0</v>
      </c>
      <c r="E1628" s="12">
        <v>2409.015</v>
      </c>
      <c r="F1628" s="12">
        <v>0.759318</v>
      </c>
      <c r="G1628" s="14">
        <f>IFERROR(__xludf.DUMMYFUNCTION("FILTER(WholeNMJData!E:E,WholeNMJData!$B:$B=$B1628)"),279.5306)</f>
        <v>279.5306</v>
      </c>
      <c r="H1628" s="14">
        <f t="shared" si="4"/>
        <v>8.618072583</v>
      </c>
      <c r="I1628" s="14">
        <f>IFERROR(__xludf.DUMMYFUNCTION("FILTER(WholeNMJData!D:D,WholeNMJData!$B:$B=$B1628)"),103.8933)</f>
        <v>103.8933</v>
      </c>
    </row>
    <row r="1629">
      <c r="A1629" s="3"/>
      <c r="B1629" s="3" t="str">
        <f t="shared" si="3"/>
        <v>shi_03m_m67_a3_001</v>
      </c>
      <c r="C1629" s="9" t="s">
        <v>1670</v>
      </c>
      <c r="D1629" s="12">
        <v>3.0</v>
      </c>
      <c r="E1629" s="12">
        <v>1801.889</v>
      </c>
      <c r="F1629" s="12">
        <v>0.168995</v>
      </c>
      <c r="G1629" s="14">
        <f>IFERROR(__xludf.DUMMYFUNCTION("FILTER(WholeNMJData!E:E,WholeNMJData!$B:$B=$B1629)"),279.5306)</f>
        <v>279.5306</v>
      </c>
      <c r="H1629" s="14">
        <f t="shared" si="4"/>
        <v>6.446124324</v>
      </c>
      <c r="I1629" s="14">
        <f>IFERROR(__xludf.DUMMYFUNCTION("FILTER(WholeNMJData!D:D,WholeNMJData!$B:$B=$B1629)"),103.8933)</f>
        <v>103.8933</v>
      </c>
    </row>
    <row r="1630">
      <c r="A1630" s="3"/>
      <c r="B1630" s="3" t="str">
        <f t="shared" si="3"/>
        <v>shi_03m_m67_a3_001</v>
      </c>
      <c r="C1630" s="9" t="s">
        <v>1671</v>
      </c>
      <c r="D1630" s="12">
        <v>8.0</v>
      </c>
      <c r="E1630" s="12">
        <v>2211.294</v>
      </c>
      <c r="F1630" s="12">
        <v>0.451043</v>
      </c>
      <c r="G1630" s="14">
        <f>IFERROR(__xludf.DUMMYFUNCTION("FILTER(WholeNMJData!E:E,WholeNMJData!$B:$B=$B1630)"),279.5306)</f>
        <v>279.5306</v>
      </c>
      <c r="H1630" s="14">
        <f t="shared" si="4"/>
        <v>7.910740363</v>
      </c>
      <c r="I1630" s="14">
        <f>IFERROR(__xludf.DUMMYFUNCTION("FILTER(WholeNMJData!D:D,WholeNMJData!$B:$B=$B1630)"),103.8933)</f>
        <v>103.8933</v>
      </c>
    </row>
    <row r="1631">
      <c r="A1631" s="3"/>
      <c r="B1631" s="3" t="str">
        <f t="shared" si="3"/>
        <v>shi_03m_m67_a3_001</v>
      </c>
      <c r="C1631" s="9" t="s">
        <v>1672</v>
      </c>
      <c r="D1631" s="12">
        <v>4.0</v>
      </c>
      <c r="E1631" s="12">
        <v>1786.016</v>
      </c>
      <c r="F1631" s="12">
        <v>0.307356</v>
      </c>
      <c r="G1631" s="14">
        <f>IFERROR(__xludf.DUMMYFUNCTION("FILTER(WholeNMJData!E:E,WholeNMJData!$B:$B=$B1631)"),279.5306)</f>
        <v>279.5306</v>
      </c>
      <c r="H1631" s="14">
        <f t="shared" si="4"/>
        <v>6.389339843</v>
      </c>
      <c r="I1631" s="14">
        <f>IFERROR(__xludf.DUMMYFUNCTION("FILTER(WholeNMJData!D:D,WholeNMJData!$B:$B=$B1631)"),103.8933)</f>
        <v>103.8933</v>
      </c>
    </row>
    <row r="1632">
      <c r="A1632" s="3"/>
      <c r="B1632" s="3" t="str">
        <f t="shared" si="3"/>
        <v>shi_03m_m67_a3_001</v>
      </c>
      <c r="C1632" s="9" t="s">
        <v>1673</v>
      </c>
      <c r="D1632" s="12">
        <v>5.0</v>
      </c>
      <c r="E1632" s="12">
        <v>1941.551</v>
      </c>
      <c r="F1632" s="12">
        <v>0.478173</v>
      </c>
      <c r="G1632" s="14">
        <f>IFERROR(__xludf.DUMMYFUNCTION("FILTER(WholeNMJData!E:E,WholeNMJData!$B:$B=$B1632)"),279.5306)</f>
        <v>279.5306</v>
      </c>
      <c r="H1632" s="14">
        <f t="shared" si="4"/>
        <v>6.945754776</v>
      </c>
      <c r="I1632" s="14">
        <f>IFERROR(__xludf.DUMMYFUNCTION("FILTER(WholeNMJData!D:D,WholeNMJData!$B:$B=$B1632)"),103.8933)</f>
        <v>103.8933</v>
      </c>
    </row>
    <row r="1633">
      <c r="A1633" s="3"/>
      <c r="B1633" s="3" t="str">
        <f t="shared" si="3"/>
        <v>shi_03m_m67_a3_001</v>
      </c>
      <c r="C1633" s="9" t="s">
        <v>1674</v>
      </c>
      <c r="D1633" s="12">
        <v>4.0</v>
      </c>
      <c r="E1633" s="12">
        <v>1752.21</v>
      </c>
      <c r="F1633" s="12">
        <v>0.179196</v>
      </c>
      <c r="G1633" s="14">
        <f>IFERROR(__xludf.DUMMYFUNCTION("FILTER(WholeNMJData!E:E,WholeNMJData!$B:$B=$B1633)"),279.5306)</f>
        <v>279.5306</v>
      </c>
      <c r="H1633" s="14">
        <f t="shared" si="4"/>
        <v>6.268401384</v>
      </c>
      <c r="I1633" s="14">
        <f>IFERROR(__xludf.DUMMYFUNCTION("FILTER(WholeNMJData!D:D,WholeNMJData!$B:$B=$B1633)"),103.8933)</f>
        <v>103.8933</v>
      </c>
    </row>
    <row r="1634">
      <c r="A1634" s="3"/>
      <c r="B1634" s="3" t="str">
        <f t="shared" si="3"/>
        <v>shi_03m_m67_a3_001</v>
      </c>
      <c r="C1634" s="9" t="s">
        <v>1675</v>
      </c>
      <c r="D1634" s="12">
        <v>28.0</v>
      </c>
      <c r="E1634" s="12">
        <v>3439.806</v>
      </c>
      <c r="F1634" s="12">
        <v>0.898689</v>
      </c>
      <c r="G1634" s="14">
        <f>IFERROR(__xludf.DUMMYFUNCTION("FILTER(WholeNMJData!E:E,WholeNMJData!$B:$B=$B1634)"),279.5306)</f>
        <v>279.5306</v>
      </c>
      <c r="H1634" s="14">
        <f t="shared" si="4"/>
        <v>12.30565097</v>
      </c>
      <c r="I1634" s="14">
        <f>IFERROR(__xludf.DUMMYFUNCTION("FILTER(WholeNMJData!D:D,WholeNMJData!$B:$B=$B1634)"),103.8933)</f>
        <v>103.8933</v>
      </c>
    </row>
    <row r="1635">
      <c r="A1635" s="3"/>
      <c r="B1635" s="3" t="str">
        <f t="shared" si="3"/>
        <v>shi_03m_m67_a3_001</v>
      </c>
      <c r="C1635" s="9" t="s">
        <v>1676</v>
      </c>
      <c r="D1635" s="12">
        <v>4.0</v>
      </c>
      <c r="E1635" s="12">
        <v>1763.624</v>
      </c>
      <c r="F1635" s="12">
        <v>0.059047</v>
      </c>
      <c r="G1635" s="14">
        <f>IFERROR(__xludf.DUMMYFUNCTION("FILTER(WholeNMJData!E:E,WholeNMJData!$B:$B=$B1635)"),279.5306)</f>
        <v>279.5306</v>
      </c>
      <c r="H1635" s="14">
        <f t="shared" si="4"/>
        <v>6.309234123</v>
      </c>
      <c r="I1635" s="14">
        <f>IFERROR(__xludf.DUMMYFUNCTION("FILTER(WholeNMJData!D:D,WholeNMJData!$B:$B=$B1635)"),103.8933)</f>
        <v>103.8933</v>
      </c>
    </row>
    <row r="1636">
      <c r="A1636" s="3"/>
      <c r="B1636" s="3" t="str">
        <f t="shared" si="3"/>
        <v>shi_03m_m67_a3_001</v>
      </c>
      <c r="C1636" s="9" t="s">
        <v>1677</v>
      </c>
      <c r="D1636" s="12">
        <v>4.0</v>
      </c>
      <c r="E1636" s="12">
        <v>1787.466</v>
      </c>
      <c r="F1636" s="12">
        <v>0.334034</v>
      </c>
      <c r="G1636" s="14">
        <f>IFERROR(__xludf.DUMMYFUNCTION("FILTER(WholeNMJData!E:E,WholeNMJData!$B:$B=$B1636)"),279.5306)</f>
        <v>279.5306</v>
      </c>
      <c r="H1636" s="14">
        <f t="shared" si="4"/>
        <v>6.394527111</v>
      </c>
      <c r="I1636" s="14">
        <f>IFERROR(__xludf.DUMMYFUNCTION("FILTER(WholeNMJData!D:D,WholeNMJData!$B:$B=$B1636)"),103.8933)</f>
        <v>103.8933</v>
      </c>
    </row>
    <row r="1637">
      <c r="A1637" s="3"/>
      <c r="B1637" s="3" t="str">
        <f t="shared" si="3"/>
        <v>shi_03m_m67_a3_001</v>
      </c>
      <c r="C1637" s="9" t="s">
        <v>1678</v>
      </c>
      <c r="D1637" s="12">
        <v>4.0</v>
      </c>
      <c r="E1637" s="12">
        <v>2038.363</v>
      </c>
      <c r="F1637" s="12">
        <v>0.482342</v>
      </c>
      <c r="G1637" s="14">
        <f>IFERROR(__xludf.DUMMYFUNCTION("FILTER(WholeNMJData!E:E,WholeNMJData!$B:$B=$B1637)"),279.5306)</f>
        <v>279.5306</v>
      </c>
      <c r="H1637" s="14">
        <f t="shared" si="4"/>
        <v>7.292092529</v>
      </c>
      <c r="I1637" s="14">
        <f>IFERROR(__xludf.DUMMYFUNCTION("FILTER(WholeNMJData!D:D,WholeNMJData!$B:$B=$B1637)"),103.8933)</f>
        <v>103.8933</v>
      </c>
    </row>
    <row r="1638">
      <c r="A1638" s="3"/>
      <c r="B1638" s="3" t="str">
        <f t="shared" si="3"/>
        <v>shi_03m_m67_a3_001</v>
      </c>
      <c r="C1638" s="9" t="s">
        <v>1679</v>
      </c>
      <c r="D1638" s="12">
        <v>35.0</v>
      </c>
      <c r="E1638" s="12">
        <v>2314.919</v>
      </c>
      <c r="F1638" s="12">
        <v>0.765537</v>
      </c>
      <c r="G1638" s="14">
        <f>IFERROR(__xludf.DUMMYFUNCTION("FILTER(WholeNMJData!E:E,WholeNMJData!$B:$B=$B1638)"),279.5306)</f>
        <v>279.5306</v>
      </c>
      <c r="H1638" s="14">
        <f t="shared" si="4"/>
        <v>8.281451118</v>
      </c>
      <c r="I1638" s="14">
        <f>IFERROR(__xludf.DUMMYFUNCTION("FILTER(WholeNMJData!D:D,WholeNMJData!$B:$B=$B1638)"),103.8933)</f>
        <v>103.8933</v>
      </c>
    </row>
    <row r="1639">
      <c r="A1639" s="3"/>
      <c r="B1639" s="3" t="str">
        <f t="shared" si="3"/>
        <v>shi_03m_m67_a3_001</v>
      </c>
      <c r="C1639" s="9" t="s">
        <v>1680</v>
      </c>
      <c r="D1639" s="12">
        <v>8.0</v>
      </c>
      <c r="E1639" s="12">
        <v>1820.419</v>
      </c>
      <c r="F1639" s="12">
        <v>0.174341</v>
      </c>
      <c r="G1639" s="14">
        <f>IFERROR(__xludf.DUMMYFUNCTION("FILTER(WholeNMJData!E:E,WholeNMJData!$B:$B=$B1639)"),279.5306)</f>
        <v>279.5306</v>
      </c>
      <c r="H1639" s="14">
        <f t="shared" si="4"/>
        <v>6.512414026</v>
      </c>
      <c r="I1639" s="14">
        <f>IFERROR(__xludf.DUMMYFUNCTION("FILTER(WholeNMJData!D:D,WholeNMJData!$B:$B=$B1639)"),103.8933)</f>
        <v>103.8933</v>
      </c>
    </row>
    <row r="1640">
      <c r="A1640" s="3"/>
      <c r="B1640" s="3" t="str">
        <f t="shared" si="3"/>
        <v>shi_03m_m67_a3_001</v>
      </c>
      <c r="C1640" s="9" t="s">
        <v>1681</v>
      </c>
      <c r="D1640" s="12">
        <v>14.0</v>
      </c>
      <c r="E1640" s="12">
        <v>2322.021</v>
      </c>
      <c r="F1640" s="12">
        <v>0.80963</v>
      </c>
      <c r="G1640" s="14">
        <f>IFERROR(__xludf.DUMMYFUNCTION("FILTER(WholeNMJData!E:E,WholeNMJData!$B:$B=$B1640)"),279.5306)</f>
        <v>279.5306</v>
      </c>
      <c r="H1640" s="14">
        <f t="shared" si="4"/>
        <v>8.306857997</v>
      </c>
      <c r="I1640" s="14">
        <f>IFERROR(__xludf.DUMMYFUNCTION("FILTER(WholeNMJData!D:D,WholeNMJData!$B:$B=$B1640)"),103.8933)</f>
        <v>103.8933</v>
      </c>
    </row>
    <row r="1641">
      <c r="A1641" s="3"/>
      <c r="B1641" s="3" t="str">
        <f t="shared" si="3"/>
        <v>shi_03m_m67_a3_001</v>
      </c>
      <c r="C1641" s="9" t="s">
        <v>1682</v>
      </c>
      <c r="D1641" s="12">
        <v>7.0</v>
      </c>
      <c r="E1641" s="12">
        <v>2053.327</v>
      </c>
      <c r="F1641" s="12">
        <v>0.628626</v>
      </c>
      <c r="G1641" s="14">
        <f>IFERROR(__xludf.DUMMYFUNCTION("FILTER(WholeNMJData!E:E,WholeNMJData!$B:$B=$B1641)"),279.5306)</f>
        <v>279.5306</v>
      </c>
      <c r="H1641" s="14">
        <f t="shared" si="4"/>
        <v>7.34562513</v>
      </c>
      <c r="I1641" s="14">
        <f>IFERROR(__xludf.DUMMYFUNCTION("FILTER(WholeNMJData!D:D,WholeNMJData!$B:$B=$B1641)"),103.8933)</f>
        <v>103.8933</v>
      </c>
    </row>
    <row r="1642">
      <c r="A1642" s="3"/>
      <c r="B1642" s="3" t="str">
        <f t="shared" si="3"/>
        <v>shi_03m_m67_a3_001</v>
      </c>
      <c r="C1642" s="9" t="s">
        <v>1683</v>
      </c>
      <c r="D1642" s="12">
        <v>12.0</v>
      </c>
      <c r="E1642" s="12">
        <v>2241.226</v>
      </c>
      <c r="F1642" s="12">
        <v>0.69215</v>
      </c>
      <c r="G1642" s="14">
        <f>IFERROR(__xludf.DUMMYFUNCTION("FILTER(WholeNMJData!E:E,WholeNMJData!$B:$B=$B1642)"),279.5306)</f>
        <v>279.5306</v>
      </c>
      <c r="H1642" s="14">
        <f t="shared" si="4"/>
        <v>8.017819874</v>
      </c>
      <c r="I1642" s="14">
        <f>IFERROR(__xludf.DUMMYFUNCTION("FILTER(WholeNMJData!D:D,WholeNMJData!$B:$B=$B1642)"),103.8933)</f>
        <v>103.8933</v>
      </c>
    </row>
    <row r="1643">
      <c r="A1643" s="3"/>
      <c r="B1643" s="3" t="str">
        <f t="shared" si="3"/>
        <v>shi_03m_m67_a3_001</v>
      </c>
      <c r="C1643" s="9" t="s">
        <v>1684</v>
      </c>
      <c r="D1643" s="12">
        <v>4.0</v>
      </c>
      <c r="E1643" s="12">
        <v>2063.999</v>
      </c>
      <c r="F1643" s="12">
        <v>0.381048</v>
      </c>
      <c r="G1643" s="14">
        <f>IFERROR(__xludf.DUMMYFUNCTION("FILTER(WholeNMJData!E:E,WholeNMJData!$B:$B=$B1643)"),279.5306)</f>
        <v>279.5306</v>
      </c>
      <c r="H1643" s="14">
        <f t="shared" si="4"/>
        <v>7.383803419</v>
      </c>
      <c r="I1643" s="14">
        <f>IFERROR(__xludf.DUMMYFUNCTION("FILTER(WholeNMJData!D:D,WholeNMJData!$B:$B=$B1643)"),103.8933)</f>
        <v>103.8933</v>
      </c>
    </row>
    <row r="1644">
      <c r="A1644" s="3"/>
      <c r="B1644" s="3" t="str">
        <f t="shared" si="3"/>
        <v>shi_03m_m67_a3_001</v>
      </c>
      <c r="C1644" s="9" t="s">
        <v>1685</v>
      </c>
      <c r="D1644" s="12">
        <v>6.0</v>
      </c>
      <c r="E1644" s="12">
        <v>2146.197</v>
      </c>
      <c r="F1644" s="12">
        <v>0.702207</v>
      </c>
      <c r="G1644" s="14">
        <f>IFERROR(__xludf.DUMMYFUNCTION("FILTER(WholeNMJData!E:E,WholeNMJData!$B:$B=$B1644)"),279.5306)</f>
        <v>279.5306</v>
      </c>
      <c r="H1644" s="14">
        <f t="shared" si="4"/>
        <v>7.677860671</v>
      </c>
      <c r="I1644" s="14">
        <f>IFERROR(__xludf.DUMMYFUNCTION("FILTER(WholeNMJData!D:D,WholeNMJData!$B:$B=$B1644)"),103.8933)</f>
        <v>103.8933</v>
      </c>
    </row>
    <row r="1645">
      <c r="A1645" s="3"/>
      <c r="B1645" s="3" t="str">
        <f t="shared" si="3"/>
        <v>shi_03m_m67_a3_001</v>
      </c>
      <c r="C1645" s="9" t="s">
        <v>1686</v>
      </c>
      <c r="D1645" s="12">
        <v>19.0</v>
      </c>
      <c r="E1645" s="12">
        <v>2879.339</v>
      </c>
      <c r="F1645" s="12">
        <v>0.498903</v>
      </c>
      <c r="G1645" s="14">
        <f>IFERROR(__xludf.DUMMYFUNCTION("FILTER(WholeNMJData!E:E,WholeNMJData!$B:$B=$B1645)"),279.5306)</f>
        <v>279.5306</v>
      </c>
      <c r="H1645" s="14">
        <f t="shared" si="4"/>
        <v>10.30062183</v>
      </c>
      <c r="I1645" s="14">
        <f>IFERROR(__xludf.DUMMYFUNCTION("FILTER(WholeNMJData!D:D,WholeNMJData!$B:$B=$B1645)"),103.8933)</f>
        <v>103.8933</v>
      </c>
    </row>
    <row r="1646">
      <c r="A1646" s="3"/>
      <c r="B1646" s="3" t="str">
        <f t="shared" si="3"/>
        <v>shi_03m_m67_a3_001</v>
      </c>
      <c r="C1646" s="9" t="s">
        <v>1687</v>
      </c>
      <c r="D1646" s="12">
        <v>4.0</v>
      </c>
      <c r="E1646" s="12">
        <v>2264.709</v>
      </c>
      <c r="F1646" s="12">
        <v>0.620011</v>
      </c>
      <c r="G1646" s="14">
        <f>IFERROR(__xludf.DUMMYFUNCTION("FILTER(WholeNMJData!E:E,WholeNMJData!$B:$B=$B1646)"),279.5306)</f>
        <v>279.5306</v>
      </c>
      <c r="H1646" s="14">
        <f t="shared" si="4"/>
        <v>8.101828565</v>
      </c>
      <c r="I1646" s="14">
        <f>IFERROR(__xludf.DUMMYFUNCTION("FILTER(WholeNMJData!D:D,WholeNMJData!$B:$B=$B1646)"),103.8933)</f>
        <v>103.8933</v>
      </c>
    </row>
    <row r="1647">
      <c r="A1647" s="3"/>
      <c r="B1647" s="3" t="str">
        <f t="shared" si="3"/>
        <v>shi_03m_m67_a3_001</v>
      </c>
      <c r="C1647" s="9" t="s">
        <v>1688</v>
      </c>
      <c r="D1647" s="12">
        <v>4.0</v>
      </c>
      <c r="E1647" s="12">
        <v>1722.476</v>
      </c>
      <c r="F1647" s="12">
        <v>0.194197</v>
      </c>
      <c r="G1647" s="14">
        <f>IFERROR(__xludf.DUMMYFUNCTION("FILTER(WholeNMJData!E:E,WholeNMJData!$B:$B=$B1647)"),279.5306)</f>
        <v>279.5306</v>
      </c>
      <c r="H1647" s="14">
        <f t="shared" si="4"/>
        <v>6.162030203</v>
      </c>
      <c r="I1647" s="14">
        <f>IFERROR(__xludf.DUMMYFUNCTION("FILTER(WholeNMJData!D:D,WholeNMJData!$B:$B=$B1647)"),103.8933)</f>
        <v>103.8933</v>
      </c>
    </row>
    <row r="1648">
      <c r="A1648" s="3"/>
      <c r="B1648" s="3" t="str">
        <f t="shared" si="3"/>
        <v>shi_03m_m67_a3_001</v>
      </c>
      <c r="C1648" s="9" t="s">
        <v>1689</v>
      </c>
      <c r="D1648" s="12">
        <v>5.0</v>
      </c>
      <c r="E1648" s="12">
        <v>2238.374</v>
      </c>
      <c r="F1648" s="12">
        <v>0.620129</v>
      </c>
      <c r="G1648" s="14">
        <f>IFERROR(__xludf.DUMMYFUNCTION("FILTER(WholeNMJData!E:E,WholeNMJData!$B:$B=$B1648)"),279.5306)</f>
        <v>279.5306</v>
      </c>
      <c r="H1648" s="14">
        <f t="shared" si="4"/>
        <v>8.007617055</v>
      </c>
      <c r="I1648" s="14">
        <f>IFERROR(__xludf.DUMMYFUNCTION("FILTER(WholeNMJData!D:D,WholeNMJData!$B:$B=$B1648)"),103.8933)</f>
        <v>103.8933</v>
      </c>
    </row>
    <row r="1649">
      <c r="A1649" s="3"/>
      <c r="B1649" s="3" t="str">
        <f t="shared" si="3"/>
        <v>shi_03m_m67_a3_001</v>
      </c>
      <c r="C1649" s="9" t="s">
        <v>1690</v>
      </c>
      <c r="D1649" s="12">
        <v>68.0</v>
      </c>
      <c r="E1649" s="12">
        <v>3260.65</v>
      </c>
      <c r="F1649" s="12">
        <v>0.757656</v>
      </c>
      <c r="G1649" s="14">
        <f>IFERROR(__xludf.DUMMYFUNCTION("FILTER(WholeNMJData!E:E,WholeNMJData!$B:$B=$B1649)"),279.5306)</f>
        <v>279.5306</v>
      </c>
      <c r="H1649" s="14">
        <f t="shared" si="4"/>
        <v>11.66473366</v>
      </c>
      <c r="I1649" s="14">
        <f>IFERROR(__xludf.DUMMYFUNCTION("FILTER(WholeNMJData!D:D,WholeNMJData!$B:$B=$B1649)"),103.8933)</f>
        <v>103.8933</v>
      </c>
    </row>
    <row r="1650">
      <c r="A1650" s="3"/>
      <c r="B1650" s="3" t="str">
        <f t="shared" si="3"/>
        <v>shi_03m_m67_a3_001</v>
      </c>
      <c r="C1650" s="9" t="s">
        <v>1691</v>
      </c>
      <c r="D1650" s="12">
        <v>11.0</v>
      </c>
      <c r="E1650" s="12">
        <v>3181.982</v>
      </c>
      <c r="F1650" s="12">
        <v>0.784264</v>
      </c>
      <c r="G1650" s="14">
        <f>IFERROR(__xludf.DUMMYFUNCTION("FILTER(WholeNMJData!E:E,WholeNMJData!$B:$B=$B1650)"),279.5306)</f>
        <v>279.5306</v>
      </c>
      <c r="H1650" s="14">
        <f t="shared" si="4"/>
        <v>11.38330473</v>
      </c>
      <c r="I1650" s="14">
        <f>IFERROR(__xludf.DUMMYFUNCTION("FILTER(WholeNMJData!D:D,WholeNMJData!$B:$B=$B1650)"),103.8933)</f>
        <v>103.8933</v>
      </c>
    </row>
    <row r="1651">
      <c r="A1651" s="3"/>
      <c r="B1651" s="3" t="str">
        <f t="shared" si="3"/>
        <v>shi_03m_m67_a3_001</v>
      </c>
      <c r="C1651" s="9" t="s">
        <v>1692</v>
      </c>
      <c r="D1651" s="12">
        <v>39.0</v>
      </c>
      <c r="E1651" s="12">
        <v>2269.564</v>
      </c>
      <c r="F1651" s="12">
        <v>0.900777</v>
      </c>
      <c r="G1651" s="14">
        <f>IFERROR(__xludf.DUMMYFUNCTION("FILTER(WholeNMJData!E:E,WholeNMJData!$B:$B=$B1651)"),279.5306)</f>
        <v>279.5306</v>
      </c>
      <c r="H1651" s="14">
        <f t="shared" si="4"/>
        <v>8.119196968</v>
      </c>
      <c r="I1651" s="14">
        <f>IFERROR(__xludf.DUMMYFUNCTION("FILTER(WholeNMJData!D:D,WholeNMJData!$B:$B=$B1651)"),103.8933)</f>
        <v>103.8933</v>
      </c>
    </row>
    <row r="1652">
      <c r="A1652" s="3"/>
      <c r="B1652" s="3" t="str">
        <f t="shared" si="3"/>
        <v>shi_03m_m67_a3_001</v>
      </c>
      <c r="C1652" s="9" t="s">
        <v>1693</v>
      </c>
      <c r="D1652" s="12">
        <v>20.0</v>
      </c>
      <c r="E1652" s="12">
        <v>2307.614</v>
      </c>
      <c r="F1652" s="12">
        <v>0.584873</v>
      </c>
      <c r="G1652" s="14">
        <f>IFERROR(__xludf.DUMMYFUNCTION("FILTER(WholeNMJData!E:E,WholeNMJData!$B:$B=$B1652)"),279.5306)</f>
        <v>279.5306</v>
      </c>
      <c r="H1652" s="14">
        <f t="shared" si="4"/>
        <v>8.255318022</v>
      </c>
      <c r="I1652" s="14">
        <f>IFERROR(__xludf.DUMMYFUNCTION("FILTER(WholeNMJData!D:D,WholeNMJData!$B:$B=$B1652)"),103.8933)</f>
        <v>103.8933</v>
      </c>
    </row>
    <row r="1653">
      <c r="A1653" s="3"/>
      <c r="B1653" s="3" t="str">
        <f t="shared" si="3"/>
        <v>shi_03m_m67_a3_001</v>
      </c>
      <c r="C1653" s="9" t="s">
        <v>1694</v>
      </c>
      <c r="D1653" s="12">
        <v>9.0</v>
      </c>
      <c r="E1653" s="12">
        <v>1904.685</v>
      </c>
      <c r="F1653" s="12">
        <v>0.453468</v>
      </c>
      <c r="G1653" s="14">
        <f>IFERROR(__xludf.DUMMYFUNCTION("FILTER(WholeNMJData!E:E,WholeNMJData!$B:$B=$B1653)"),279.5306)</f>
        <v>279.5306</v>
      </c>
      <c r="H1653" s="14">
        <f t="shared" si="4"/>
        <v>6.813869394</v>
      </c>
      <c r="I1653" s="14">
        <f>IFERROR(__xludf.DUMMYFUNCTION("FILTER(WholeNMJData!D:D,WholeNMJData!$B:$B=$B1653)"),103.8933)</f>
        <v>103.8933</v>
      </c>
    </row>
    <row r="1654">
      <c r="A1654" s="3"/>
      <c r="B1654" s="3" t="str">
        <f t="shared" si="3"/>
        <v>shi_03m_m67_a3_001</v>
      </c>
      <c r="C1654" s="9" t="s">
        <v>1695</v>
      </c>
      <c r="D1654" s="12">
        <v>5.0</v>
      </c>
      <c r="E1654" s="12">
        <v>1697.87</v>
      </c>
      <c r="F1654" s="12">
        <v>0.427281</v>
      </c>
      <c r="G1654" s="14">
        <f>IFERROR(__xludf.DUMMYFUNCTION("FILTER(WholeNMJData!E:E,WholeNMJData!$B:$B=$B1654)"),279.5306)</f>
        <v>279.5306</v>
      </c>
      <c r="H1654" s="14">
        <f t="shared" si="4"/>
        <v>6.074004063</v>
      </c>
      <c r="I1654" s="14">
        <f>IFERROR(__xludf.DUMMYFUNCTION("FILTER(WholeNMJData!D:D,WholeNMJData!$B:$B=$B1654)"),103.8933)</f>
        <v>103.8933</v>
      </c>
    </row>
    <row r="1655">
      <c r="A1655" s="3"/>
      <c r="B1655" s="3" t="str">
        <f t="shared" si="3"/>
        <v>shi_03m_m67_a3_001</v>
      </c>
      <c r="C1655" s="9" t="s">
        <v>1696</v>
      </c>
      <c r="D1655" s="12">
        <v>10.0</v>
      </c>
      <c r="E1655" s="12">
        <v>2082.538</v>
      </c>
      <c r="F1655" s="12">
        <v>0.787484</v>
      </c>
      <c r="G1655" s="14">
        <f>IFERROR(__xludf.DUMMYFUNCTION("FILTER(WholeNMJData!E:E,WholeNMJData!$B:$B=$B1655)"),279.5306)</f>
        <v>279.5306</v>
      </c>
      <c r="H1655" s="14">
        <f t="shared" si="4"/>
        <v>7.450125317</v>
      </c>
      <c r="I1655" s="14">
        <f>IFERROR(__xludf.DUMMYFUNCTION("FILTER(WholeNMJData!D:D,WholeNMJData!$B:$B=$B1655)"),103.8933)</f>
        <v>103.8933</v>
      </c>
    </row>
    <row r="1656">
      <c r="A1656" s="3"/>
      <c r="B1656" s="3" t="str">
        <f t="shared" si="3"/>
        <v>shi_03m_m67_a3_002</v>
      </c>
      <c r="C1656" s="9" t="s">
        <v>1697</v>
      </c>
      <c r="D1656" s="12">
        <v>10.0</v>
      </c>
      <c r="E1656" s="12">
        <v>2290.088</v>
      </c>
      <c r="F1656" s="12">
        <v>0.472437</v>
      </c>
      <c r="G1656" s="14">
        <f>IFERROR(__xludf.DUMMYFUNCTION("FILTER(WholeNMJData!E:E,WholeNMJData!$B:$B=$B1656)"),285.326)</f>
        <v>285.326</v>
      </c>
      <c r="H1656" s="14">
        <f t="shared" si="4"/>
        <v>8.026215627</v>
      </c>
      <c r="I1656" s="14">
        <f>IFERROR(__xludf.DUMMYFUNCTION("FILTER(WholeNMJData!D:D,WholeNMJData!$B:$B=$B1656)"),112.0533)</f>
        <v>112.0533</v>
      </c>
    </row>
    <row r="1657">
      <c r="A1657" s="3"/>
      <c r="B1657" s="3" t="str">
        <f t="shared" si="3"/>
        <v>shi_03m_m67_a3_002</v>
      </c>
      <c r="C1657" s="9" t="s">
        <v>1698</v>
      </c>
      <c r="D1657" s="12">
        <v>9.0</v>
      </c>
      <c r="E1657" s="12">
        <v>2147.835</v>
      </c>
      <c r="F1657" s="12">
        <v>0.373868</v>
      </c>
      <c r="G1657" s="14">
        <f>IFERROR(__xludf.DUMMYFUNCTION("FILTER(WholeNMJData!E:E,WholeNMJData!$B:$B=$B1657)"),285.326)</f>
        <v>285.326</v>
      </c>
      <c r="H1657" s="14">
        <f t="shared" si="4"/>
        <v>7.52765258</v>
      </c>
      <c r="I1657" s="14">
        <f>IFERROR(__xludf.DUMMYFUNCTION("FILTER(WholeNMJData!D:D,WholeNMJData!$B:$B=$B1657)"),112.0533)</f>
        <v>112.0533</v>
      </c>
    </row>
    <row r="1658">
      <c r="A1658" s="3"/>
      <c r="B1658" s="3" t="str">
        <f t="shared" si="3"/>
        <v>shi_03m_m67_a3_002</v>
      </c>
      <c r="C1658" s="9" t="s">
        <v>1699</v>
      </c>
      <c r="D1658" s="12">
        <v>10.0</v>
      </c>
      <c r="E1658" s="12">
        <v>2455.812</v>
      </c>
      <c r="F1658" s="12">
        <v>0.450657</v>
      </c>
      <c r="G1658" s="14">
        <f>IFERROR(__xludf.DUMMYFUNCTION("FILTER(WholeNMJData!E:E,WholeNMJData!$B:$B=$B1658)"),285.326)</f>
        <v>285.326</v>
      </c>
      <c r="H1658" s="14">
        <f t="shared" si="4"/>
        <v>8.607038966</v>
      </c>
      <c r="I1658" s="14">
        <f>IFERROR(__xludf.DUMMYFUNCTION("FILTER(WholeNMJData!D:D,WholeNMJData!$B:$B=$B1658)"),112.0533)</f>
        <v>112.0533</v>
      </c>
    </row>
    <row r="1659">
      <c r="A1659" s="3"/>
      <c r="B1659" s="3" t="str">
        <f t="shared" si="3"/>
        <v>shi_03m_m67_a3_002</v>
      </c>
      <c r="C1659" s="9" t="s">
        <v>1700</v>
      </c>
      <c r="D1659" s="12">
        <v>3.0</v>
      </c>
      <c r="E1659" s="12">
        <v>2363.469</v>
      </c>
      <c r="F1659" s="12">
        <v>0.456517</v>
      </c>
      <c r="G1659" s="14">
        <f>IFERROR(__xludf.DUMMYFUNCTION("FILTER(WholeNMJData!E:E,WholeNMJData!$B:$B=$B1659)"),285.326)</f>
        <v>285.326</v>
      </c>
      <c r="H1659" s="14">
        <f t="shared" si="4"/>
        <v>8.283398639</v>
      </c>
      <c r="I1659" s="14">
        <f>IFERROR(__xludf.DUMMYFUNCTION("FILTER(WholeNMJData!D:D,WholeNMJData!$B:$B=$B1659)"),112.0533)</f>
        <v>112.0533</v>
      </c>
    </row>
    <row r="1660">
      <c r="A1660" s="3"/>
      <c r="B1660" s="3" t="str">
        <f t="shared" si="3"/>
        <v>shi_03m_m67_a3_002</v>
      </c>
      <c r="C1660" s="9" t="s">
        <v>1701</v>
      </c>
      <c r="D1660" s="12">
        <v>6.0</v>
      </c>
      <c r="E1660" s="12">
        <v>2698.164</v>
      </c>
      <c r="F1660" s="12">
        <v>0.627363</v>
      </c>
      <c r="G1660" s="14">
        <f>IFERROR(__xludf.DUMMYFUNCTION("FILTER(WholeNMJData!E:E,WholeNMJData!$B:$B=$B1660)"),285.326)</f>
        <v>285.326</v>
      </c>
      <c r="H1660" s="14">
        <f t="shared" si="4"/>
        <v>9.456425282</v>
      </c>
      <c r="I1660" s="14">
        <f>IFERROR(__xludf.DUMMYFUNCTION("FILTER(WholeNMJData!D:D,WholeNMJData!$B:$B=$B1660)"),112.0533)</f>
        <v>112.0533</v>
      </c>
    </row>
    <row r="1661">
      <c r="A1661" s="3"/>
      <c r="B1661" s="3" t="str">
        <f t="shared" si="3"/>
        <v>shi_03m_m67_a3_002</v>
      </c>
      <c r="C1661" s="9" t="s">
        <v>1702</v>
      </c>
      <c r="D1661" s="12">
        <v>7.0</v>
      </c>
      <c r="E1661" s="12">
        <v>1934.341</v>
      </c>
      <c r="F1661" s="12">
        <v>0.307332</v>
      </c>
      <c r="G1661" s="14">
        <f>IFERROR(__xludf.DUMMYFUNCTION("FILTER(WholeNMJData!E:E,WholeNMJData!$B:$B=$B1661)"),285.326)</f>
        <v>285.326</v>
      </c>
      <c r="H1661" s="14">
        <f t="shared" si="4"/>
        <v>6.779406714</v>
      </c>
      <c r="I1661" s="14">
        <f>IFERROR(__xludf.DUMMYFUNCTION("FILTER(WholeNMJData!D:D,WholeNMJData!$B:$B=$B1661)"),112.0533)</f>
        <v>112.0533</v>
      </c>
    </row>
    <row r="1662">
      <c r="A1662" s="3"/>
      <c r="B1662" s="3" t="str">
        <f t="shared" si="3"/>
        <v>shi_03m_m67_a3_002</v>
      </c>
      <c r="C1662" s="9" t="s">
        <v>1703</v>
      </c>
      <c r="D1662" s="12">
        <v>10.0</v>
      </c>
      <c r="E1662" s="12">
        <v>2278.944</v>
      </c>
      <c r="F1662" s="12">
        <v>0.745504</v>
      </c>
      <c r="G1662" s="14">
        <f>IFERROR(__xludf.DUMMYFUNCTION("FILTER(WholeNMJData!E:E,WholeNMJData!$B:$B=$B1662)"),285.326)</f>
        <v>285.326</v>
      </c>
      <c r="H1662" s="14">
        <f t="shared" si="4"/>
        <v>7.987158548</v>
      </c>
      <c r="I1662" s="14">
        <f>IFERROR(__xludf.DUMMYFUNCTION("FILTER(WholeNMJData!D:D,WholeNMJData!$B:$B=$B1662)"),112.0533)</f>
        <v>112.0533</v>
      </c>
    </row>
    <row r="1663">
      <c r="A1663" s="3"/>
      <c r="B1663" s="3" t="str">
        <f t="shared" si="3"/>
        <v>shi_03m_m67_a3_002</v>
      </c>
      <c r="C1663" s="9" t="s">
        <v>1704</v>
      </c>
      <c r="D1663" s="12">
        <v>21.0</v>
      </c>
      <c r="E1663" s="12">
        <v>2737.393</v>
      </c>
      <c r="F1663" s="12">
        <v>1.148088</v>
      </c>
      <c r="G1663" s="14">
        <f>IFERROR(__xludf.DUMMYFUNCTION("FILTER(WholeNMJData!E:E,WholeNMJData!$B:$B=$B1663)"),285.326)</f>
        <v>285.326</v>
      </c>
      <c r="H1663" s="14">
        <f t="shared" si="4"/>
        <v>9.593913629</v>
      </c>
      <c r="I1663" s="14">
        <f>IFERROR(__xludf.DUMMYFUNCTION("FILTER(WholeNMJData!D:D,WholeNMJData!$B:$B=$B1663)"),112.0533)</f>
        <v>112.0533</v>
      </c>
    </row>
    <row r="1664">
      <c r="A1664" s="3"/>
      <c r="B1664" s="3" t="str">
        <f t="shared" si="3"/>
        <v>shi_03m_m67_a3_002</v>
      </c>
      <c r="C1664" s="9" t="s">
        <v>1705</v>
      </c>
      <c r="D1664" s="12">
        <v>3.0</v>
      </c>
      <c r="E1664" s="12">
        <v>2486.372</v>
      </c>
      <c r="F1664" s="12">
        <v>0.445755</v>
      </c>
      <c r="G1664" s="14">
        <f>IFERROR(__xludf.DUMMYFUNCTION("FILTER(WholeNMJData!E:E,WholeNMJData!$B:$B=$B1664)"),285.326)</f>
        <v>285.326</v>
      </c>
      <c r="H1664" s="14">
        <f t="shared" si="4"/>
        <v>8.714144522</v>
      </c>
      <c r="I1664" s="14">
        <f>IFERROR(__xludf.DUMMYFUNCTION("FILTER(WholeNMJData!D:D,WholeNMJData!$B:$B=$B1664)"),112.0533)</f>
        <v>112.0533</v>
      </c>
    </row>
    <row r="1665">
      <c r="A1665" s="3"/>
      <c r="B1665" s="3" t="str">
        <f t="shared" si="3"/>
        <v>shi_03m_m67_a3_002</v>
      </c>
      <c r="C1665" s="9" t="s">
        <v>1706</v>
      </c>
      <c r="D1665" s="12">
        <v>3.0</v>
      </c>
      <c r="E1665" s="12">
        <v>1783.179</v>
      </c>
      <c r="F1665" s="12">
        <v>0.210212</v>
      </c>
      <c r="G1665" s="14">
        <f>IFERROR(__xludf.DUMMYFUNCTION("FILTER(WholeNMJData!E:E,WholeNMJData!$B:$B=$B1665)"),285.326)</f>
        <v>285.326</v>
      </c>
      <c r="H1665" s="14">
        <f t="shared" si="4"/>
        <v>6.249619733</v>
      </c>
      <c r="I1665" s="14">
        <f>IFERROR(__xludf.DUMMYFUNCTION("FILTER(WholeNMJData!D:D,WholeNMJData!$B:$B=$B1665)"),112.0533)</f>
        <v>112.0533</v>
      </c>
    </row>
    <row r="1666">
      <c r="A1666" s="3"/>
      <c r="B1666" s="3" t="str">
        <f t="shared" si="3"/>
        <v>shi_03m_m67_a3_002</v>
      </c>
      <c r="C1666" s="9" t="s">
        <v>1707</v>
      </c>
      <c r="D1666" s="12">
        <v>7.0</v>
      </c>
      <c r="E1666" s="12">
        <v>2118.52</v>
      </c>
      <c r="F1666" s="12">
        <v>0.82155</v>
      </c>
      <c r="G1666" s="14">
        <f>IFERROR(__xludf.DUMMYFUNCTION("FILTER(WholeNMJData!E:E,WholeNMJData!$B:$B=$B1666)"),285.326)</f>
        <v>285.326</v>
      </c>
      <c r="H1666" s="14">
        <f t="shared" si="4"/>
        <v>7.424910453</v>
      </c>
      <c r="I1666" s="14">
        <f>IFERROR(__xludf.DUMMYFUNCTION("FILTER(WholeNMJData!D:D,WholeNMJData!$B:$B=$B1666)"),112.0533)</f>
        <v>112.0533</v>
      </c>
    </row>
    <row r="1667">
      <c r="A1667" s="3"/>
      <c r="B1667" s="3" t="str">
        <f t="shared" si="3"/>
        <v>shi_03m_m67_a3_002</v>
      </c>
      <c r="C1667" s="9" t="s">
        <v>1708</v>
      </c>
      <c r="D1667" s="12">
        <v>9.0</v>
      </c>
      <c r="E1667" s="12">
        <v>3945.9</v>
      </c>
      <c r="F1667" s="12">
        <v>0.484559</v>
      </c>
      <c r="G1667" s="14">
        <f>IFERROR(__xludf.DUMMYFUNCTION("FILTER(WholeNMJData!E:E,WholeNMJData!$B:$B=$B1667)"),285.326)</f>
        <v>285.326</v>
      </c>
      <c r="H1667" s="14">
        <f t="shared" si="4"/>
        <v>13.82944421</v>
      </c>
      <c r="I1667" s="14">
        <f>IFERROR(__xludf.DUMMYFUNCTION("FILTER(WholeNMJData!D:D,WholeNMJData!$B:$B=$B1667)"),112.0533)</f>
        <v>112.0533</v>
      </c>
    </row>
    <row r="1668">
      <c r="A1668" s="3"/>
      <c r="B1668" s="3" t="str">
        <f t="shared" si="3"/>
        <v>shi_03m_m67_a3_002</v>
      </c>
      <c r="C1668" s="9" t="s">
        <v>1709</v>
      </c>
      <c r="D1668" s="12">
        <v>9.0</v>
      </c>
      <c r="E1668" s="12">
        <v>2125.792</v>
      </c>
      <c r="F1668" s="12">
        <v>0.301432</v>
      </c>
      <c r="G1668" s="14">
        <f>IFERROR(__xludf.DUMMYFUNCTION("FILTER(WholeNMJData!E:E,WholeNMJData!$B:$B=$B1668)"),285.326)</f>
        <v>285.326</v>
      </c>
      <c r="H1668" s="14">
        <f t="shared" si="4"/>
        <v>7.45039709</v>
      </c>
      <c r="I1668" s="14">
        <f>IFERROR(__xludf.DUMMYFUNCTION("FILTER(WholeNMJData!D:D,WholeNMJData!$B:$B=$B1668)"),112.0533)</f>
        <v>112.0533</v>
      </c>
    </row>
    <row r="1669">
      <c r="A1669" s="3"/>
      <c r="B1669" s="3" t="str">
        <f t="shared" si="3"/>
        <v>shi_03m_m67_a3_002</v>
      </c>
      <c r="C1669" s="9" t="s">
        <v>1710</v>
      </c>
      <c r="D1669" s="12">
        <v>5.0</v>
      </c>
      <c r="E1669" s="12">
        <v>2352.616</v>
      </c>
      <c r="F1669" s="12">
        <v>0.525318</v>
      </c>
      <c r="G1669" s="14">
        <f>IFERROR(__xludf.DUMMYFUNCTION("FILTER(WholeNMJData!E:E,WholeNMJData!$B:$B=$B1669)"),285.326)</f>
        <v>285.326</v>
      </c>
      <c r="H1669" s="14">
        <f t="shared" si="4"/>
        <v>8.245361446</v>
      </c>
      <c r="I1669" s="14">
        <f>IFERROR(__xludf.DUMMYFUNCTION("FILTER(WholeNMJData!D:D,WholeNMJData!$B:$B=$B1669)"),112.0533)</f>
        <v>112.0533</v>
      </c>
    </row>
    <row r="1670">
      <c r="A1670" s="3"/>
      <c r="B1670" s="3" t="str">
        <f t="shared" si="3"/>
        <v>shi_03m_m67_a3_002</v>
      </c>
      <c r="C1670" s="9" t="s">
        <v>1711</v>
      </c>
      <c r="D1670" s="12">
        <v>4.0</v>
      </c>
      <c r="E1670" s="12">
        <v>2572.705</v>
      </c>
      <c r="F1670" s="12">
        <v>0.246211</v>
      </c>
      <c r="G1670" s="14">
        <f>IFERROR(__xludf.DUMMYFUNCTION("FILTER(WholeNMJData!E:E,WholeNMJData!$B:$B=$B1670)"),285.326)</f>
        <v>285.326</v>
      </c>
      <c r="H1670" s="14">
        <f t="shared" si="4"/>
        <v>9.016721224</v>
      </c>
      <c r="I1670" s="14">
        <f>IFERROR(__xludf.DUMMYFUNCTION("FILTER(WholeNMJData!D:D,WholeNMJData!$B:$B=$B1670)"),112.0533)</f>
        <v>112.0533</v>
      </c>
    </row>
    <row r="1671">
      <c r="A1671" s="3"/>
      <c r="B1671" s="3" t="str">
        <f t="shared" si="3"/>
        <v>shi_03m_m67_a3_002</v>
      </c>
      <c r="C1671" s="9" t="s">
        <v>1712</v>
      </c>
      <c r="D1671" s="12">
        <v>19.0</v>
      </c>
      <c r="E1671" s="12">
        <v>4065.535</v>
      </c>
      <c r="F1671" s="12">
        <v>0.767622</v>
      </c>
      <c r="G1671" s="14">
        <f>IFERROR(__xludf.DUMMYFUNCTION("FILTER(WholeNMJData!E:E,WholeNMJData!$B:$B=$B1671)"),285.326)</f>
        <v>285.326</v>
      </c>
      <c r="H1671" s="14">
        <f t="shared" si="4"/>
        <v>14.24873653</v>
      </c>
      <c r="I1671" s="14">
        <f>IFERROR(__xludf.DUMMYFUNCTION("FILTER(WholeNMJData!D:D,WholeNMJData!$B:$B=$B1671)"),112.0533)</f>
        <v>112.0533</v>
      </c>
    </row>
    <row r="1672">
      <c r="A1672" s="3"/>
      <c r="B1672" s="3" t="str">
        <f t="shared" si="3"/>
        <v>shi_03m_m67_a3_002</v>
      </c>
      <c r="C1672" s="9" t="s">
        <v>1713</v>
      </c>
      <c r="D1672" s="12">
        <v>5.0</v>
      </c>
      <c r="E1672" s="12">
        <v>2218.845</v>
      </c>
      <c r="F1672" s="12">
        <v>0.313339</v>
      </c>
      <c r="G1672" s="14">
        <f>IFERROR(__xludf.DUMMYFUNCTION("FILTER(WholeNMJData!E:E,WholeNMJData!$B:$B=$B1672)"),285.326)</f>
        <v>285.326</v>
      </c>
      <c r="H1672" s="14">
        <f t="shared" si="4"/>
        <v>7.776525799</v>
      </c>
      <c r="I1672" s="14">
        <f>IFERROR(__xludf.DUMMYFUNCTION("FILTER(WholeNMJData!D:D,WholeNMJData!$B:$B=$B1672)"),112.0533)</f>
        <v>112.0533</v>
      </c>
    </row>
    <row r="1673">
      <c r="A1673" s="3"/>
      <c r="B1673" s="3" t="str">
        <f t="shared" si="3"/>
        <v>shi_03m_m67_a3_002</v>
      </c>
      <c r="C1673" s="9" t="s">
        <v>1714</v>
      </c>
      <c r="D1673" s="12">
        <v>18.0</v>
      </c>
      <c r="E1673" s="12">
        <v>3304.664</v>
      </c>
      <c r="F1673" s="12">
        <v>0.522378</v>
      </c>
      <c r="G1673" s="14">
        <f>IFERROR(__xludf.DUMMYFUNCTION("FILTER(WholeNMJData!E:E,WholeNMJData!$B:$B=$B1673)"),285.326)</f>
        <v>285.326</v>
      </c>
      <c r="H1673" s="14">
        <f t="shared" si="4"/>
        <v>11.58206403</v>
      </c>
      <c r="I1673" s="14">
        <f>IFERROR(__xludf.DUMMYFUNCTION("FILTER(WholeNMJData!D:D,WholeNMJData!$B:$B=$B1673)"),112.0533)</f>
        <v>112.0533</v>
      </c>
    </row>
    <row r="1674">
      <c r="A1674" s="3"/>
      <c r="B1674" s="3" t="str">
        <f t="shared" si="3"/>
        <v>shi_03m_m67_a3_002</v>
      </c>
      <c r="C1674" s="9" t="s">
        <v>1715</v>
      </c>
      <c r="D1674" s="12">
        <v>8.0</v>
      </c>
      <c r="E1674" s="12">
        <v>2412.783</v>
      </c>
      <c r="F1674" s="12">
        <v>0.621972</v>
      </c>
      <c r="G1674" s="14">
        <f>IFERROR(__xludf.DUMMYFUNCTION("FILTER(WholeNMJData!E:E,WholeNMJData!$B:$B=$B1674)"),285.326)</f>
        <v>285.326</v>
      </c>
      <c r="H1674" s="14">
        <f t="shared" si="4"/>
        <v>8.45623252</v>
      </c>
      <c r="I1674" s="14">
        <f>IFERROR(__xludf.DUMMYFUNCTION("FILTER(WholeNMJData!D:D,WholeNMJData!$B:$B=$B1674)"),112.0533)</f>
        <v>112.0533</v>
      </c>
    </row>
    <row r="1675">
      <c r="A1675" s="3"/>
      <c r="B1675" s="3" t="str">
        <f t="shared" si="3"/>
        <v>shi_03m_m67_a3_002</v>
      </c>
      <c r="C1675" s="9" t="s">
        <v>1716</v>
      </c>
      <c r="D1675" s="12">
        <v>4.0</v>
      </c>
      <c r="E1675" s="12">
        <v>2370.887</v>
      </c>
      <c r="F1675" s="12">
        <v>0.503675</v>
      </c>
      <c r="G1675" s="14">
        <f>IFERROR(__xludf.DUMMYFUNCTION("FILTER(WholeNMJData!E:E,WholeNMJData!$B:$B=$B1675)"),285.326)</f>
        <v>285.326</v>
      </c>
      <c r="H1675" s="14">
        <f t="shared" si="4"/>
        <v>8.30939697</v>
      </c>
      <c r="I1675" s="14">
        <f>IFERROR(__xludf.DUMMYFUNCTION("FILTER(WholeNMJData!D:D,WholeNMJData!$B:$B=$B1675)"),112.0533)</f>
        <v>112.0533</v>
      </c>
    </row>
    <row r="1676">
      <c r="A1676" s="3"/>
      <c r="B1676" s="3" t="str">
        <f t="shared" si="3"/>
        <v>shi_03m_m67_a3_002</v>
      </c>
      <c r="C1676" s="9" t="s">
        <v>1717</v>
      </c>
      <c r="D1676" s="12">
        <v>8.0</v>
      </c>
      <c r="E1676" s="12">
        <v>2700.462</v>
      </c>
      <c r="F1676" s="12">
        <v>0.513506</v>
      </c>
      <c r="G1676" s="14">
        <f>IFERROR(__xludf.DUMMYFUNCTION("FILTER(WholeNMJData!E:E,WholeNMJData!$B:$B=$B1676)"),285.326)</f>
        <v>285.326</v>
      </c>
      <c r="H1676" s="14">
        <f t="shared" si="4"/>
        <v>9.464479227</v>
      </c>
      <c r="I1676" s="14">
        <f>IFERROR(__xludf.DUMMYFUNCTION("FILTER(WholeNMJData!D:D,WholeNMJData!$B:$B=$B1676)"),112.0533)</f>
        <v>112.0533</v>
      </c>
    </row>
    <row r="1677">
      <c r="A1677" s="3"/>
      <c r="B1677" s="3" t="str">
        <f t="shared" si="3"/>
        <v>shi_03m_m67_a3_002</v>
      </c>
      <c r="C1677" s="9" t="s">
        <v>1718</v>
      </c>
      <c r="D1677" s="12">
        <v>7.0</v>
      </c>
      <c r="E1677" s="12">
        <v>2272.428</v>
      </c>
      <c r="F1677" s="12">
        <v>0.458108</v>
      </c>
      <c r="G1677" s="14">
        <f>IFERROR(__xludf.DUMMYFUNCTION("FILTER(WholeNMJData!E:E,WholeNMJData!$B:$B=$B1677)"),285.326)</f>
        <v>285.326</v>
      </c>
      <c r="H1677" s="14">
        <f t="shared" si="4"/>
        <v>7.964321513</v>
      </c>
      <c r="I1677" s="14">
        <f>IFERROR(__xludf.DUMMYFUNCTION("FILTER(WholeNMJData!D:D,WholeNMJData!$B:$B=$B1677)"),112.0533)</f>
        <v>112.0533</v>
      </c>
    </row>
    <row r="1678">
      <c r="A1678" s="3"/>
      <c r="B1678" s="3" t="str">
        <f t="shared" si="3"/>
        <v>shi_03m_m67_a3_002</v>
      </c>
      <c r="C1678" s="9" t="s">
        <v>1719</v>
      </c>
      <c r="D1678" s="12">
        <v>5.0</v>
      </c>
      <c r="E1678" s="12">
        <v>2629.386</v>
      </c>
      <c r="F1678" s="12">
        <v>0.5227</v>
      </c>
      <c r="G1678" s="14">
        <f>IFERROR(__xludf.DUMMYFUNCTION("FILTER(WholeNMJData!E:E,WholeNMJData!$B:$B=$B1678)"),285.326)</f>
        <v>285.326</v>
      </c>
      <c r="H1678" s="14">
        <f t="shared" si="4"/>
        <v>9.215374694</v>
      </c>
      <c r="I1678" s="14">
        <f>IFERROR(__xludf.DUMMYFUNCTION("FILTER(WholeNMJData!D:D,WholeNMJData!$B:$B=$B1678)"),112.0533)</f>
        <v>112.0533</v>
      </c>
    </row>
    <row r="1679">
      <c r="A1679" s="3"/>
      <c r="B1679" s="3" t="str">
        <f t="shared" si="3"/>
        <v>shi_03m_m67_a3_002</v>
      </c>
      <c r="C1679" s="9" t="s">
        <v>1720</v>
      </c>
      <c r="D1679" s="12">
        <v>30.0</v>
      </c>
      <c r="E1679" s="12">
        <v>2938.989</v>
      </c>
      <c r="F1679" s="12">
        <v>0.719583</v>
      </c>
      <c r="G1679" s="14">
        <f>IFERROR(__xludf.DUMMYFUNCTION("FILTER(WholeNMJData!E:E,WholeNMJData!$B:$B=$B1679)"),285.326)</f>
        <v>285.326</v>
      </c>
      <c r="H1679" s="14">
        <f t="shared" si="4"/>
        <v>10.30045982</v>
      </c>
      <c r="I1679" s="14">
        <f>IFERROR(__xludf.DUMMYFUNCTION("FILTER(WholeNMJData!D:D,WholeNMJData!$B:$B=$B1679)"),112.0533)</f>
        <v>112.0533</v>
      </c>
    </row>
    <row r="1680">
      <c r="A1680" s="3"/>
      <c r="B1680" s="3" t="str">
        <f t="shared" si="3"/>
        <v>shi_03m_m67_a3_002</v>
      </c>
      <c r="C1680" s="9" t="s">
        <v>1721</v>
      </c>
      <c r="D1680" s="12">
        <v>3.0</v>
      </c>
      <c r="E1680" s="12">
        <v>2636.581</v>
      </c>
      <c r="F1680" s="12">
        <v>0.41001</v>
      </c>
      <c r="G1680" s="14">
        <f>IFERROR(__xludf.DUMMYFUNCTION("FILTER(WholeNMJData!E:E,WholeNMJData!$B:$B=$B1680)"),285.326)</f>
        <v>285.326</v>
      </c>
      <c r="H1680" s="14">
        <f t="shared" si="4"/>
        <v>9.240591464</v>
      </c>
      <c r="I1680" s="14">
        <f>IFERROR(__xludf.DUMMYFUNCTION("FILTER(WholeNMJData!D:D,WholeNMJData!$B:$B=$B1680)"),112.0533)</f>
        <v>112.0533</v>
      </c>
    </row>
    <row r="1681">
      <c r="A1681" s="3"/>
      <c r="B1681" s="3" t="str">
        <f t="shared" si="3"/>
        <v>shi_03m_m67_a3_002</v>
      </c>
      <c r="C1681" s="9" t="s">
        <v>1722</v>
      </c>
      <c r="D1681" s="12">
        <v>20.0</v>
      </c>
      <c r="E1681" s="12">
        <v>2695.949</v>
      </c>
      <c r="F1681" s="12">
        <v>0.976244</v>
      </c>
      <c r="G1681" s="14">
        <f>IFERROR(__xludf.DUMMYFUNCTION("FILTER(WholeNMJData!E:E,WholeNMJData!$B:$B=$B1681)"),285.326)</f>
        <v>285.326</v>
      </c>
      <c r="H1681" s="14">
        <f t="shared" si="4"/>
        <v>9.448662232</v>
      </c>
      <c r="I1681" s="14">
        <f>IFERROR(__xludf.DUMMYFUNCTION("FILTER(WholeNMJData!D:D,WholeNMJData!$B:$B=$B1681)"),112.0533)</f>
        <v>112.0533</v>
      </c>
    </row>
    <row r="1682">
      <c r="A1682" s="3"/>
      <c r="B1682" s="3" t="str">
        <f t="shared" si="3"/>
        <v>shi_03m_m67_a3_002</v>
      </c>
      <c r="C1682" s="9" t="s">
        <v>1723</v>
      </c>
      <c r="D1682" s="12">
        <v>4.0</v>
      </c>
      <c r="E1682" s="12">
        <v>2113.558</v>
      </c>
      <c r="F1682" s="12">
        <v>0.378799</v>
      </c>
      <c r="G1682" s="14">
        <f>IFERROR(__xludf.DUMMYFUNCTION("FILTER(WholeNMJData!E:E,WholeNMJData!$B:$B=$B1682)"),285.326)</f>
        <v>285.326</v>
      </c>
      <c r="H1682" s="14">
        <f t="shared" si="4"/>
        <v>7.407519819</v>
      </c>
      <c r="I1682" s="14">
        <f>IFERROR(__xludf.DUMMYFUNCTION("FILTER(WholeNMJData!D:D,WholeNMJData!$B:$B=$B1682)"),112.0533)</f>
        <v>112.0533</v>
      </c>
    </row>
    <row r="1683">
      <c r="A1683" s="3"/>
      <c r="B1683" s="3" t="str">
        <f t="shared" si="3"/>
        <v>shi_03m_m67_a3_002</v>
      </c>
      <c r="C1683" s="9" t="s">
        <v>1724</v>
      </c>
      <c r="D1683" s="12">
        <v>5.0</v>
      </c>
      <c r="E1683" s="12">
        <v>2505.167</v>
      </c>
      <c r="F1683" s="12">
        <v>0.371585</v>
      </c>
      <c r="G1683" s="14">
        <f>IFERROR(__xludf.DUMMYFUNCTION("FILTER(WholeNMJData!E:E,WholeNMJData!$B:$B=$B1683)"),285.326)</f>
        <v>285.326</v>
      </c>
      <c r="H1683" s="14">
        <f t="shared" si="4"/>
        <v>8.780016542</v>
      </c>
      <c r="I1683" s="14">
        <f>IFERROR(__xludf.DUMMYFUNCTION("FILTER(WholeNMJData!D:D,WholeNMJData!$B:$B=$B1683)"),112.0533)</f>
        <v>112.0533</v>
      </c>
    </row>
    <row r="1684">
      <c r="A1684" s="3"/>
      <c r="B1684" s="3" t="str">
        <f t="shared" si="3"/>
        <v>shi_03m_m67_a3_002</v>
      </c>
      <c r="C1684" s="9" t="s">
        <v>1725</v>
      </c>
      <c r="D1684" s="12">
        <v>5.0</v>
      </c>
      <c r="E1684" s="12">
        <v>2351.85</v>
      </c>
      <c r="F1684" s="12">
        <v>0.553453</v>
      </c>
      <c r="G1684" s="14">
        <f>IFERROR(__xludf.DUMMYFUNCTION("FILTER(WholeNMJData!E:E,WholeNMJData!$B:$B=$B1684)"),285.326)</f>
        <v>285.326</v>
      </c>
      <c r="H1684" s="14">
        <f t="shared" si="4"/>
        <v>8.242676798</v>
      </c>
      <c r="I1684" s="14">
        <f>IFERROR(__xludf.DUMMYFUNCTION("FILTER(WholeNMJData!D:D,WholeNMJData!$B:$B=$B1684)"),112.0533)</f>
        <v>112.0533</v>
      </c>
    </row>
    <row r="1685">
      <c r="A1685" s="3"/>
      <c r="B1685" s="3" t="str">
        <f t="shared" si="3"/>
        <v>shi_03m_m67_a3_002</v>
      </c>
      <c r="C1685" s="9" t="s">
        <v>1726</v>
      </c>
      <c r="D1685" s="12">
        <v>4.0</v>
      </c>
      <c r="E1685" s="12">
        <v>2605.912</v>
      </c>
      <c r="F1685" s="12">
        <v>0.189394</v>
      </c>
      <c r="G1685" s="14">
        <f>IFERROR(__xludf.DUMMYFUNCTION("FILTER(WholeNMJData!E:E,WholeNMJData!$B:$B=$B1685)"),285.326)</f>
        <v>285.326</v>
      </c>
      <c r="H1685" s="14">
        <f t="shared" si="4"/>
        <v>9.133103888</v>
      </c>
      <c r="I1685" s="14">
        <f>IFERROR(__xludf.DUMMYFUNCTION("FILTER(WholeNMJData!D:D,WholeNMJData!$B:$B=$B1685)"),112.0533)</f>
        <v>112.0533</v>
      </c>
    </row>
    <row r="1686">
      <c r="A1686" s="3"/>
      <c r="B1686" s="3" t="str">
        <f t="shared" si="3"/>
        <v>shi_03m_m67_a3_002</v>
      </c>
      <c r="C1686" s="9" t="s">
        <v>1727</v>
      </c>
      <c r="D1686" s="12">
        <v>4.0</v>
      </c>
      <c r="E1686" s="12">
        <v>1989.66</v>
      </c>
      <c r="F1686" s="12">
        <v>0.582086</v>
      </c>
      <c r="G1686" s="14">
        <f>IFERROR(__xludf.DUMMYFUNCTION("FILTER(WholeNMJData!E:E,WholeNMJData!$B:$B=$B1686)"),285.326)</f>
        <v>285.326</v>
      </c>
      <c r="H1686" s="14">
        <f t="shared" si="4"/>
        <v>6.973286697</v>
      </c>
      <c r="I1686" s="14">
        <f>IFERROR(__xludf.DUMMYFUNCTION("FILTER(WholeNMJData!D:D,WholeNMJData!$B:$B=$B1686)"),112.0533)</f>
        <v>112.0533</v>
      </c>
    </row>
    <row r="1687">
      <c r="A1687" s="3"/>
      <c r="B1687" s="3" t="str">
        <f t="shared" si="3"/>
        <v>shi_03m_m67_a3_002</v>
      </c>
      <c r="C1687" s="9" t="s">
        <v>1728</v>
      </c>
      <c r="D1687" s="12">
        <v>11.0</v>
      </c>
      <c r="E1687" s="12">
        <v>2464.229</v>
      </c>
      <c r="F1687" s="12">
        <v>0.470505</v>
      </c>
      <c r="G1687" s="14">
        <f>IFERROR(__xludf.DUMMYFUNCTION("FILTER(WholeNMJData!E:E,WholeNMJData!$B:$B=$B1687)"),285.326)</f>
        <v>285.326</v>
      </c>
      <c r="H1687" s="14">
        <f t="shared" si="4"/>
        <v>8.636538556</v>
      </c>
      <c r="I1687" s="14">
        <f>IFERROR(__xludf.DUMMYFUNCTION("FILTER(WholeNMJData!D:D,WholeNMJData!$B:$B=$B1687)"),112.0533)</f>
        <v>112.0533</v>
      </c>
    </row>
    <row r="1688">
      <c r="A1688" s="3"/>
      <c r="B1688" s="3" t="str">
        <f t="shared" si="3"/>
        <v>shi_03m_m67_a3_002</v>
      </c>
      <c r="C1688" s="9" t="s">
        <v>1729</v>
      </c>
      <c r="D1688" s="12">
        <v>106.0</v>
      </c>
      <c r="E1688" s="12">
        <v>4968.976</v>
      </c>
      <c r="F1688" s="12">
        <v>1.225131</v>
      </c>
      <c r="G1688" s="14">
        <f>IFERROR(__xludf.DUMMYFUNCTION("FILTER(WholeNMJData!E:E,WholeNMJData!$B:$B=$B1688)"),285.326)</f>
        <v>285.326</v>
      </c>
      <c r="H1688" s="14">
        <f t="shared" si="4"/>
        <v>17.4150831</v>
      </c>
      <c r="I1688" s="14">
        <f>IFERROR(__xludf.DUMMYFUNCTION("FILTER(WholeNMJData!D:D,WholeNMJData!$B:$B=$B1688)"),112.0533)</f>
        <v>112.0533</v>
      </c>
    </row>
    <row r="1689">
      <c r="A1689" s="3"/>
      <c r="B1689" s="3" t="str">
        <f t="shared" si="3"/>
        <v>shi_03m_m67_a3_002</v>
      </c>
      <c r="C1689" s="9" t="s">
        <v>1730</v>
      </c>
      <c r="D1689" s="12">
        <v>3.0</v>
      </c>
      <c r="E1689" s="12">
        <v>2388.762</v>
      </c>
      <c r="F1689" s="12">
        <v>0.400241</v>
      </c>
      <c r="G1689" s="14">
        <f>IFERROR(__xludf.DUMMYFUNCTION("FILTER(WholeNMJData!E:E,WholeNMJData!$B:$B=$B1689)"),285.326)</f>
        <v>285.326</v>
      </c>
      <c r="H1689" s="14">
        <f t="shared" si="4"/>
        <v>8.372044609</v>
      </c>
      <c r="I1689" s="14">
        <f>IFERROR(__xludf.DUMMYFUNCTION("FILTER(WholeNMJData!D:D,WholeNMJData!$B:$B=$B1689)"),112.0533)</f>
        <v>112.0533</v>
      </c>
    </row>
    <row r="1690">
      <c r="A1690" s="3"/>
      <c r="B1690" s="3" t="str">
        <f t="shared" si="3"/>
        <v>shi_03m_m67_a3_002</v>
      </c>
      <c r="C1690" s="9" t="s">
        <v>1731</v>
      </c>
      <c r="D1690" s="12">
        <v>6.0</v>
      </c>
      <c r="E1690" s="12">
        <v>2842.496</v>
      </c>
      <c r="F1690" s="12">
        <v>0.764687</v>
      </c>
      <c r="G1690" s="14">
        <f>IFERROR(__xludf.DUMMYFUNCTION("FILTER(WholeNMJData!E:E,WholeNMJData!$B:$B=$B1690)"),285.326)</f>
        <v>285.326</v>
      </c>
      <c r="H1690" s="14">
        <f t="shared" si="4"/>
        <v>9.962274731</v>
      </c>
      <c r="I1690" s="14">
        <f>IFERROR(__xludf.DUMMYFUNCTION("FILTER(WholeNMJData!D:D,WholeNMJData!$B:$B=$B1690)"),112.0533)</f>
        <v>112.0533</v>
      </c>
    </row>
    <row r="1691">
      <c r="A1691" s="3"/>
      <c r="B1691" s="3" t="str">
        <f t="shared" si="3"/>
        <v>shi_03m_m67_a3_002</v>
      </c>
      <c r="C1691" s="9" t="s">
        <v>1732</v>
      </c>
      <c r="D1691" s="12">
        <v>46.0</v>
      </c>
      <c r="E1691" s="12">
        <v>4047.073</v>
      </c>
      <c r="F1691" s="12">
        <v>0.809564</v>
      </c>
      <c r="G1691" s="14">
        <f>IFERROR(__xludf.DUMMYFUNCTION("FILTER(WholeNMJData!E:E,WholeNMJData!$B:$B=$B1691)"),285.326)</f>
        <v>285.326</v>
      </c>
      <c r="H1691" s="14">
        <f t="shared" si="4"/>
        <v>14.1840316</v>
      </c>
      <c r="I1691" s="14">
        <f>IFERROR(__xludf.DUMMYFUNCTION("FILTER(WholeNMJData!D:D,WholeNMJData!$B:$B=$B1691)"),112.0533)</f>
        <v>112.0533</v>
      </c>
    </row>
    <row r="1692">
      <c r="A1692" s="3"/>
      <c r="B1692" s="3" t="str">
        <f t="shared" si="3"/>
        <v>shi_03m_m67_a3_002</v>
      </c>
      <c r="C1692" s="9" t="s">
        <v>1733</v>
      </c>
      <c r="D1692" s="12">
        <v>8.0</v>
      </c>
      <c r="E1692" s="12">
        <v>2187.021</v>
      </c>
      <c r="F1692" s="12">
        <v>0.552651</v>
      </c>
      <c r="G1692" s="14">
        <f>IFERROR(__xludf.DUMMYFUNCTION("FILTER(WholeNMJData!E:E,WholeNMJData!$B:$B=$B1692)"),285.326)</f>
        <v>285.326</v>
      </c>
      <c r="H1692" s="14">
        <f t="shared" si="4"/>
        <v>7.664990222</v>
      </c>
      <c r="I1692" s="14">
        <f>IFERROR(__xludf.DUMMYFUNCTION("FILTER(WholeNMJData!D:D,WholeNMJData!$B:$B=$B1692)"),112.0533)</f>
        <v>112.0533</v>
      </c>
    </row>
    <row r="1693">
      <c r="A1693" s="3"/>
      <c r="B1693" s="3" t="str">
        <f t="shared" si="3"/>
        <v>shi_03m_m67_a3_002</v>
      </c>
      <c r="C1693" s="9" t="s">
        <v>1734</v>
      </c>
      <c r="D1693" s="12">
        <v>3.0</v>
      </c>
      <c r="E1693" s="12">
        <v>2054.424</v>
      </c>
      <c r="F1693" s="12">
        <v>0.273476</v>
      </c>
      <c r="G1693" s="14">
        <f>IFERROR(__xludf.DUMMYFUNCTION("FILTER(WholeNMJData!E:E,WholeNMJData!$B:$B=$B1693)"),285.326)</f>
        <v>285.326</v>
      </c>
      <c r="H1693" s="14">
        <f t="shared" si="4"/>
        <v>7.200269166</v>
      </c>
      <c r="I1693" s="14">
        <f>IFERROR(__xludf.DUMMYFUNCTION("FILTER(WholeNMJData!D:D,WholeNMJData!$B:$B=$B1693)"),112.0533)</f>
        <v>112.0533</v>
      </c>
    </row>
    <row r="1694">
      <c r="A1694" s="3"/>
      <c r="B1694" s="3" t="str">
        <f t="shared" si="3"/>
        <v>shi_03m_m67_a3_002</v>
      </c>
      <c r="C1694" s="9" t="s">
        <v>1735</v>
      </c>
      <c r="D1694" s="12">
        <v>4.0</v>
      </c>
      <c r="E1694" s="12">
        <v>2228.611</v>
      </c>
      <c r="F1694" s="12">
        <v>0.347709</v>
      </c>
      <c r="G1694" s="14">
        <f>IFERROR(__xludf.DUMMYFUNCTION("FILTER(WholeNMJData!E:E,WholeNMJData!$B:$B=$B1694)"),285.326)</f>
        <v>285.326</v>
      </c>
      <c r="H1694" s="14">
        <f t="shared" si="4"/>
        <v>7.810753314</v>
      </c>
      <c r="I1694" s="14">
        <f>IFERROR(__xludf.DUMMYFUNCTION("FILTER(WholeNMJData!D:D,WholeNMJData!$B:$B=$B1694)"),112.0533)</f>
        <v>112.0533</v>
      </c>
    </row>
    <row r="1695">
      <c r="A1695" s="3"/>
      <c r="B1695" s="3" t="str">
        <f t="shared" si="3"/>
        <v>shi_03m_m67_a3_002</v>
      </c>
      <c r="C1695" s="9" t="s">
        <v>1736</v>
      </c>
      <c r="D1695" s="12">
        <v>21.0</v>
      </c>
      <c r="E1695" s="12">
        <v>2763.674</v>
      </c>
      <c r="F1695" s="12">
        <v>0.82938</v>
      </c>
      <c r="G1695" s="14">
        <f>IFERROR(__xludf.DUMMYFUNCTION("FILTER(WholeNMJData!E:E,WholeNMJData!$B:$B=$B1695)"),285.326)</f>
        <v>285.326</v>
      </c>
      <c r="H1695" s="14">
        <f t="shared" si="4"/>
        <v>9.686022304</v>
      </c>
      <c r="I1695" s="14">
        <f>IFERROR(__xludf.DUMMYFUNCTION("FILTER(WholeNMJData!D:D,WholeNMJData!$B:$B=$B1695)"),112.0533)</f>
        <v>112.0533</v>
      </c>
    </row>
    <row r="1696">
      <c r="A1696" s="3"/>
      <c r="B1696" s="3" t="str">
        <f t="shared" si="3"/>
        <v>shi_03m_m67_a3_002</v>
      </c>
      <c r="C1696" s="9" t="s">
        <v>1737</v>
      </c>
      <c r="D1696" s="12">
        <v>5.0</v>
      </c>
      <c r="E1696" s="12">
        <v>2052.952</v>
      </c>
      <c r="F1696" s="12">
        <v>0.469866</v>
      </c>
      <c r="G1696" s="14">
        <f>IFERROR(__xludf.DUMMYFUNCTION("FILTER(WholeNMJData!E:E,WholeNMJData!$B:$B=$B1696)"),285.326)</f>
        <v>285.326</v>
      </c>
      <c r="H1696" s="14">
        <f t="shared" si="4"/>
        <v>7.195110155</v>
      </c>
      <c r="I1696" s="14">
        <f>IFERROR(__xludf.DUMMYFUNCTION("FILTER(WholeNMJData!D:D,WholeNMJData!$B:$B=$B1696)"),112.0533)</f>
        <v>112.0533</v>
      </c>
    </row>
    <row r="1697">
      <c r="A1697" s="3"/>
      <c r="B1697" s="3" t="str">
        <f t="shared" si="3"/>
        <v>shi_03m_m67_a3_002</v>
      </c>
      <c r="C1697" s="9" t="s">
        <v>1738</v>
      </c>
      <c r="D1697" s="12">
        <v>7.0</v>
      </c>
      <c r="E1697" s="12">
        <v>2091.639</v>
      </c>
      <c r="F1697" s="12">
        <v>0.389836</v>
      </c>
      <c r="G1697" s="14">
        <f>IFERROR(__xludf.DUMMYFUNCTION("FILTER(WholeNMJData!E:E,WholeNMJData!$B:$B=$B1697)"),285.326)</f>
        <v>285.326</v>
      </c>
      <c r="H1697" s="14">
        <f t="shared" si="4"/>
        <v>7.33069892</v>
      </c>
      <c r="I1697" s="14">
        <f>IFERROR(__xludf.DUMMYFUNCTION("FILTER(WholeNMJData!D:D,WholeNMJData!$B:$B=$B1697)"),112.0533)</f>
        <v>112.0533</v>
      </c>
    </row>
    <row r="1698">
      <c r="A1698" s="3"/>
      <c r="B1698" s="3" t="str">
        <f t="shared" si="3"/>
        <v>shi_03m_m67_a3_002</v>
      </c>
      <c r="C1698" s="9" t="s">
        <v>1739</v>
      </c>
      <c r="D1698" s="12">
        <v>7.0</v>
      </c>
      <c r="E1698" s="12">
        <v>2306.283</v>
      </c>
      <c r="F1698" s="12">
        <v>0.358645</v>
      </c>
      <c r="G1698" s="14">
        <f>IFERROR(__xludf.DUMMYFUNCTION("FILTER(WholeNMJData!E:E,WholeNMJData!$B:$B=$B1698)"),285.326)</f>
        <v>285.326</v>
      </c>
      <c r="H1698" s="14">
        <f t="shared" si="4"/>
        <v>8.082975263</v>
      </c>
      <c r="I1698" s="14">
        <f>IFERROR(__xludf.DUMMYFUNCTION("FILTER(WholeNMJData!D:D,WholeNMJData!$B:$B=$B1698)"),112.0533)</f>
        <v>112.0533</v>
      </c>
    </row>
    <row r="1699">
      <c r="A1699" s="3"/>
      <c r="B1699" s="3" t="str">
        <f t="shared" si="3"/>
        <v>shi_03m_m67_a3_002</v>
      </c>
      <c r="C1699" s="9" t="s">
        <v>1740</v>
      </c>
      <c r="D1699" s="12">
        <v>15.0</v>
      </c>
      <c r="E1699" s="12">
        <v>2158.893</v>
      </c>
      <c r="F1699" s="12">
        <v>0.531511</v>
      </c>
      <c r="G1699" s="14">
        <f>IFERROR(__xludf.DUMMYFUNCTION("FILTER(WholeNMJData!E:E,WholeNMJData!$B:$B=$B1699)"),285.326)</f>
        <v>285.326</v>
      </c>
      <c r="H1699" s="14">
        <f t="shared" si="4"/>
        <v>7.566408249</v>
      </c>
      <c r="I1699" s="14">
        <f>IFERROR(__xludf.DUMMYFUNCTION("FILTER(WholeNMJData!D:D,WholeNMJData!$B:$B=$B1699)"),112.0533)</f>
        <v>112.0533</v>
      </c>
    </row>
    <row r="1700">
      <c r="A1700" s="3"/>
      <c r="B1700" s="3" t="str">
        <f t="shared" si="3"/>
        <v>shi_03m_m67_a3_002</v>
      </c>
      <c r="C1700" s="9" t="s">
        <v>1741</v>
      </c>
      <c r="D1700" s="12">
        <v>5.0</v>
      </c>
      <c r="E1700" s="12">
        <v>2616.284</v>
      </c>
      <c r="F1700" s="12">
        <v>0.61053</v>
      </c>
      <c r="G1700" s="14">
        <f>IFERROR(__xludf.DUMMYFUNCTION("FILTER(WholeNMJData!E:E,WholeNMJData!$B:$B=$B1700)"),285.326)</f>
        <v>285.326</v>
      </c>
      <c r="H1700" s="14">
        <f t="shared" si="4"/>
        <v>9.16945529</v>
      </c>
      <c r="I1700" s="14">
        <f>IFERROR(__xludf.DUMMYFUNCTION("FILTER(WholeNMJData!D:D,WholeNMJData!$B:$B=$B1700)"),112.0533)</f>
        <v>112.0533</v>
      </c>
    </row>
    <row r="1701">
      <c r="A1701" s="3"/>
      <c r="B1701" s="3" t="str">
        <f t="shared" si="3"/>
        <v>shi_03m_m67_a3_002</v>
      </c>
      <c r="C1701" s="9" t="s">
        <v>1742</v>
      </c>
      <c r="D1701" s="12">
        <v>24.0</v>
      </c>
      <c r="E1701" s="12">
        <v>2752.029</v>
      </c>
      <c r="F1701" s="12">
        <v>0.792217</v>
      </c>
      <c r="G1701" s="14">
        <f>IFERROR(__xludf.DUMMYFUNCTION("FILTER(WholeNMJData!E:E,WholeNMJData!$B:$B=$B1701)"),285.326)</f>
        <v>285.326</v>
      </c>
      <c r="H1701" s="14">
        <f t="shared" si="4"/>
        <v>9.645209339</v>
      </c>
      <c r="I1701" s="14">
        <f>IFERROR(__xludf.DUMMYFUNCTION("FILTER(WholeNMJData!D:D,WholeNMJData!$B:$B=$B1701)"),112.0533)</f>
        <v>112.0533</v>
      </c>
    </row>
    <row r="1702">
      <c r="A1702" s="3"/>
      <c r="B1702" s="3" t="str">
        <f t="shared" si="3"/>
        <v>shi_03m_m67_a3_002</v>
      </c>
      <c r="C1702" s="9" t="s">
        <v>1743</v>
      </c>
      <c r="D1702" s="12">
        <v>4.0</v>
      </c>
      <c r="E1702" s="12">
        <v>2343.509</v>
      </c>
      <c r="F1702" s="12">
        <v>0.504871</v>
      </c>
      <c r="G1702" s="14">
        <f>IFERROR(__xludf.DUMMYFUNCTION("FILTER(WholeNMJData!E:E,WholeNMJData!$B:$B=$B1702)"),285.326)</f>
        <v>285.326</v>
      </c>
      <c r="H1702" s="14">
        <f t="shared" si="4"/>
        <v>8.21344357</v>
      </c>
      <c r="I1702" s="14">
        <f>IFERROR(__xludf.DUMMYFUNCTION("FILTER(WholeNMJData!D:D,WholeNMJData!$B:$B=$B1702)"),112.0533)</f>
        <v>112.0533</v>
      </c>
    </row>
    <row r="1703">
      <c r="A1703" s="3"/>
      <c r="B1703" s="3" t="str">
        <f t="shared" si="3"/>
        <v>shi_03m_m67_a3_002</v>
      </c>
      <c r="C1703" s="9" t="s">
        <v>1744</v>
      </c>
      <c r="D1703" s="12">
        <v>3.0</v>
      </c>
      <c r="E1703" s="12">
        <v>2179.681</v>
      </c>
      <c r="F1703" s="12">
        <v>0.492889</v>
      </c>
      <c r="G1703" s="14">
        <f>IFERROR(__xludf.DUMMYFUNCTION("FILTER(WholeNMJData!E:E,WholeNMJData!$B:$B=$B1703)"),285.326)</f>
        <v>285.326</v>
      </c>
      <c r="H1703" s="14">
        <f t="shared" si="4"/>
        <v>7.639265261</v>
      </c>
      <c r="I1703" s="14">
        <f>IFERROR(__xludf.DUMMYFUNCTION("FILTER(WholeNMJData!D:D,WholeNMJData!$B:$B=$B1703)"),112.0533)</f>
        <v>112.0533</v>
      </c>
    </row>
    <row r="1704">
      <c r="A1704" s="3"/>
      <c r="B1704" s="3" t="str">
        <f t="shared" si="3"/>
        <v>shi_03m_m67_a3_002</v>
      </c>
      <c r="C1704" s="9" t="s">
        <v>1745</v>
      </c>
      <c r="D1704" s="12">
        <v>3.0</v>
      </c>
      <c r="E1704" s="12">
        <v>2443.172</v>
      </c>
      <c r="F1704" s="12">
        <v>0.329422</v>
      </c>
      <c r="G1704" s="14">
        <f>IFERROR(__xludf.DUMMYFUNCTION("FILTER(WholeNMJData!E:E,WholeNMJData!$B:$B=$B1704)"),285.326)</f>
        <v>285.326</v>
      </c>
      <c r="H1704" s="14">
        <f t="shared" si="4"/>
        <v>8.562738762</v>
      </c>
      <c r="I1704" s="14">
        <f>IFERROR(__xludf.DUMMYFUNCTION("FILTER(WholeNMJData!D:D,WholeNMJData!$B:$B=$B1704)"),112.0533)</f>
        <v>112.0533</v>
      </c>
    </row>
    <row r="1705">
      <c r="A1705" s="3"/>
      <c r="B1705" s="3" t="str">
        <f t="shared" si="3"/>
        <v>shi_03m_m67_a3_002</v>
      </c>
      <c r="C1705" s="9" t="s">
        <v>1746</v>
      </c>
      <c r="D1705" s="12">
        <v>3.0</v>
      </c>
      <c r="E1705" s="12">
        <v>2398.161</v>
      </c>
      <c r="F1705" s="12">
        <v>0.355609</v>
      </c>
      <c r="G1705" s="14">
        <f>IFERROR(__xludf.DUMMYFUNCTION("FILTER(WholeNMJData!E:E,WholeNMJData!$B:$B=$B1705)"),285.326)</f>
        <v>285.326</v>
      </c>
      <c r="H1705" s="14">
        <f t="shared" si="4"/>
        <v>8.404985876</v>
      </c>
      <c r="I1705" s="14">
        <f>IFERROR(__xludf.DUMMYFUNCTION("FILTER(WholeNMJData!D:D,WholeNMJData!$B:$B=$B1705)"),112.0533)</f>
        <v>112.0533</v>
      </c>
    </row>
    <row r="1706">
      <c r="A1706" s="3"/>
      <c r="B1706" s="3" t="str">
        <f t="shared" si="3"/>
        <v>shi_03m_m67_a3_002</v>
      </c>
      <c r="C1706" s="9" t="s">
        <v>1747</v>
      </c>
      <c r="D1706" s="12">
        <v>13.0</v>
      </c>
      <c r="E1706" s="12">
        <v>2607.989</v>
      </c>
      <c r="F1706" s="12">
        <v>0.791473</v>
      </c>
      <c r="G1706" s="14">
        <f>IFERROR(__xludf.DUMMYFUNCTION("FILTER(WholeNMJData!E:E,WholeNMJData!$B:$B=$B1706)"),285.326)</f>
        <v>285.326</v>
      </c>
      <c r="H1706" s="14">
        <f t="shared" si="4"/>
        <v>9.140383281</v>
      </c>
      <c r="I1706" s="14">
        <f>IFERROR(__xludf.DUMMYFUNCTION("FILTER(WholeNMJData!D:D,WholeNMJData!$B:$B=$B1706)"),112.0533)</f>
        <v>112.0533</v>
      </c>
    </row>
    <row r="1707">
      <c r="A1707" s="3"/>
      <c r="B1707" s="3" t="str">
        <f t="shared" si="3"/>
        <v>shi_03m_m67_a3_002</v>
      </c>
      <c r="C1707" s="9" t="s">
        <v>1748</v>
      </c>
      <c r="D1707" s="12">
        <v>6.0</v>
      </c>
      <c r="E1707" s="12">
        <v>2207.519</v>
      </c>
      <c r="F1707" s="12">
        <v>0.455124</v>
      </c>
      <c r="G1707" s="14">
        <f>IFERROR(__xludf.DUMMYFUNCTION("FILTER(WholeNMJData!E:E,WholeNMJData!$B:$B=$B1707)"),285.326)</f>
        <v>285.326</v>
      </c>
      <c r="H1707" s="14">
        <f t="shared" si="4"/>
        <v>7.736830853</v>
      </c>
      <c r="I1707" s="14">
        <f>IFERROR(__xludf.DUMMYFUNCTION("FILTER(WholeNMJData!D:D,WholeNMJData!$B:$B=$B1707)"),112.0533)</f>
        <v>112.0533</v>
      </c>
    </row>
    <row r="1708">
      <c r="A1708" s="3"/>
      <c r="B1708" s="3" t="str">
        <f t="shared" si="3"/>
        <v>shi_03m_m67_a3_002</v>
      </c>
      <c r="C1708" s="9" t="s">
        <v>1749</v>
      </c>
      <c r="D1708" s="12">
        <v>8.0</v>
      </c>
      <c r="E1708" s="12">
        <v>2249.006</v>
      </c>
      <c r="F1708" s="12">
        <v>0.458337</v>
      </c>
      <c r="G1708" s="14">
        <f>IFERROR(__xludf.DUMMYFUNCTION("FILTER(WholeNMJData!E:E,WholeNMJData!$B:$B=$B1708)"),285.326)</f>
        <v>285.326</v>
      </c>
      <c r="H1708" s="14">
        <f t="shared" si="4"/>
        <v>7.882232955</v>
      </c>
      <c r="I1708" s="14">
        <f>IFERROR(__xludf.DUMMYFUNCTION("FILTER(WholeNMJData!D:D,WholeNMJData!$B:$B=$B1708)"),112.0533)</f>
        <v>112.0533</v>
      </c>
    </row>
    <row r="1709">
      <c r="A1709" s="3"/>
      <c r="B1709" s="3" t="str">
        <f t="shared" si="3"/>
        <v>shi_03m_m67_a3_002</v>
      </c>
      <c r="C1709" s="9" t="s">
        <v>1750</v>
      </c>
      <c r="D1709" s="12">
        <v>19.0</v>
      </c>
      <c r="E1709" s="12">
        <v>3083.538</v>
      </c>
      <c r="F1709" s="12">
        <v>0.536245</v>
      </c>
      <c r="G1709" s="14">
        <f>IFERROR(__xludf.DUMMYFUNCTION("FILTER(WholeNMJData!E:E,WholeNMJData!$B:$B=$B1709)"),285.326)</f>
        <v>285.326</v>
      </c>
      <c r="H1709" s="14">
        <f t="shared" si="4"/>
        <v>10.80706981</v>
      </c>
      <c r="I1709" s="14">
        <f>IFERROR(__xludf.DUMMYFUNCTION("FILTER(WholeNMJData!D:D,WholeNMJData!$B:$B=$B1709)"),112.0533)</f>
        <v>112.0533</v>
      </c>
    </row>
    <row r="1710">
      <c r="A1710" s="3"/>
      <c r="B1710" s="3" t="str">
        <f t="shared" si="3"/>
        <v>shi_03m_m67_a3_002</v>
      </c>
      <c r="C1710" s="9" t="s">
        <v>1751</v>
      </c>
      <c r="D1710" s="12">
        <v>34.0</v>
      </c>
      <c r="E1710" s="12">
        <v>2729.888</v>
      </c>
      <c r="F1710" s="12">
        <v>0.978613</v>
      </c>
      <c r="G1710" s="14">
        <f>IFERROR(__xludf.DUMMYFUNCTION("FILTER(WholeNMJData!E:E,WholeNMJData!$B:$B=$B1710)"),285.326)</f>
        <v>285.326</v>
      </c>
      <c r="H1710" s="14">
        <f t="shared" si="4"/>
        <v>9.567610383</v>
      </c>
      <c r="I1710" s="14">
        <f>IFERROR(__xludf.DUMMYFUNCTION("FILTER(WholeNMJData!D:D,WholeNMJData!$B:$B=$B1710)"),112.0533)</f>
        <v>112.0533</v>
      </c>
    </row>
    <row r="1711">
      <c r="A1711" s="3"/>
      <c r="B1711" s="3" t="str">
        <f t="shared" si="3"/>
        <v>shi_03m_m67_a3_002</v>
      </c>
      <c r="C1711" s="9" t="s">
        <v>1752</v>
      </c>
      <c r="D1711" s="12">
        <v>5.0</v>
      </c>
      <c r="E1711" s="12">
        <v>2102.376</v>
      </c>
      <c r="F1711" s="12">
        <v>0.302839</v>
      </c>
      <c r="G1711" s="14">
        <f>IFERROR(__xludf.DUMMYFUNCTION("FILTER(WholeNMJData!E:E,WholeNMJData!$B:$B=$B1711)"),285.326)</f>
        <v>285.326</v>
      </c>
      <c r="H1711" s="14">
        <f t="shared" si="4"/>
        <v>7.36832956</v>
      </c>
      <c r="I1711" s="14">
        <f>IFERROR(__xludf.DUMMYFUNCTION("FILTER(WholeNMJData!D:D,WholeNMJData!$B:$B=$B1711)"),112.0533)</f>
        <v>112.0533</v>
      </c>
    </row>
    <row r="1712">
      <c r="A1712" s="3"/>
      <c r="B1712" s="3" t="str">
        <f t="shared" si="3"/>
        <v>shi_03m_m67_a3_002</v>
      </c>
      <c r="C1712" s="9" t="s">
        <v>1753</v>
      </c>
      <c r="D1712" s="12">
        <v>4.0</v>
      </c>
      <c r="E1712" s="12">
        <v>2354.943</v>
      </c>
      <c r="F1712" s="12">
        <v>0.297544</v>
      </c>
      <c r="G1712" s="14">
        <f>IFERROR(__xludf.DUMMYFUNCTION("FILTER(WholeNMJData!E:E,WholeNMJData!$B:$B=$B1712)"),285.326)</f>
        <v>285.326</v>
      </c>
      <c r="H1712" s="14">
        <f t="shared" si="4"/>
        <v>8.25351703</v>
      </c>
      <c r="I1712" s="14">
        <f>IFERROR(__xludf.DUMMYFUNCTION("FILTER(WholeNMJData!D:D,WholeNMJData!$B:$B=$B1712)"),112.0533)</f>
        <v>112.0533</v>
      </c>
    </row>
    <row r="1713">
      <c r="A1713" s="3"/>
      <c r="B1713" s="3" t="str">
        <f t="shared" si="3"/>
        <v>shi_03m_m67_a3_002</v>
      </c>
      <c r="C1713" s="9" t="s">
        <v>1754</v>
      </c>
      <c r="D1713" s="12">
        <v>16.0</v>
      </c>
      <c r="E1713" s="12">
        <v>2161.271</v>
      </c>
      <c r="F1713" s="12">
        <v>0.429533</v>
      </c>
      <c r="G1713" s="14">
        <f>IFERROR(__xludf.DUMMYFUNCTION("FILTER(WholeNMJData!E:E,WholeNMJData!$B:$B=$B1713)"),285.326)</f>
        <v>285.326</v>
      </c>
      <c r="H1713" s="14">
        <f t="shared" si="4"/>
        <v>7.574742575</v>
      </c>
      <c r="I1713" s="14">
        <f>IFERROR(__xludf.DUMMYFUNCTION("FILTER(WholeNMJData!D:D,WholeNMJData!$B:$B=$B1713)"),112.0533)</f>
        <v>112.0533</v>
      </c>
    </row>
    <row r="1714">
      <c r="A1714" s="3"/>
      <c r="B1714" s="3" t="str">
        <f t="shared" si="3"/>
        <v>shi_03m_m67_a3_002</v>
      </c>
      <c r="C1714" s="9" t="s">
        <v>1755</v>
      </c>
      <c r="D1714" s="12">
        <v>6.0</v>
      </c>
      <c r="E1714" s="12">
        <v>2018.772</v>
      </c>
      <c r="F1714" s="12">
        <v>0.517558</v>
      </c>
      <c r="G1714" s="14">
        <f>IFERROR(__xludf.DUMMYFUNCTION("FILTER(WholeNMJData!E:E,WholeNMJData!$B:$B=$B1714)"),285.326)</f>
        <v>285.326</v>
      </c>
      <c r="H1714" s="14">
        <f t="shared" si="4"/>
        <v>7.075317356</v>
      </c>
      <c r="I1714" s="14">
        <f>IFERROR(__xludf.DUMMYFUNCTION("FILTER(WholeNMJData!D:D,WholeNMJData!$B:$B=$B1714)"),112.0533)</f>
        <v>112.0533</v>
      </c>
    </row>
    <row r="1715">
      <c r="A1715" s="3"/>
      <c r="B1715" s="3" t="str">
        <f t="shared" si="3"/>
        <v>shi_03m_m67_a3_002</v>
      </c>
      <c r="C1715" s="9" t="s">
        <v>1756</v>
      </c>
      <c r="D1715" s="12">
        <v>20.0</v>
      </c>
      <c r="E1715" s="12">
        <v>2468.318</v>
      </c>
      <c r="F1715" s="12">
        <v>0.70253</v>
      </c>
      <c r="G1715" s="14">
        <f>IFERROR(__xludf.DUMMYFUNCTION("FILTER(WholeNMJData!E:E,WholeNMJData!$B:$B=$B1715)"),285.326)</f>
        <v>285.326</v>
      </c>
      <c r="H1715" s="14">
        <f t="shared" si="4"/>
        <v>8.650869532</v>
      </c>
      <c r="I1715" s="14">
        <f>IFERROR(__xludf.DUMMYFUNCTION("FILTER(WholeNMJData!D:D,WholeNMJData!$B:$B=$B1715)"),112.0533)</f>
        <v>112.0533</v>
      </c>
    </row>
    <row r="1716">
      <c r="A1716" s="3"/>
      <c r="B1716" s="3" t="str">
        <f t="shared" si="3"/>
        <v>shi_03m_m67_a3_002</v>
      </c>
      <c r="C1716" s="9" t="s">
        <v>1757</v>
      </c>
      <c r="D1716" s="12">
        <v>8.0</v>
      </c>
      <c r="E1716" s="12">
        <v>2322.346</v>
      </c>
      <c r="F1716" s="12">
        <v>0.428232</v>
      </c>
      <c r="G1716" s="14">
        <f>IFERROR(__xludf.DUMMYFUNCTION("FILTER(WholeNMJData!E:E,WholeNMJData!$B:$B=$B1716)"),285.326)</f>
        <v>285.326</v>
      </c>
      <c r="H1716" s="14">
        <f t="shared" si="4"/>
        <v>8.139272271</v>
      </c>
      <c r="I1716" s="14">
        <f>IFERROR(__xludf.DUMMYFUNCTION("FILTER(WholeNMJData!D:D,WholeNMJData!$B:$B=$B1716)"),112.0533)</f>
        <v>112.0533</v>
      </c>
    </row>
    <row r="1717">
      <c r="A1717" s="3"/>
      <c r="B1717" s="3" t="str">
        <f t="shared" si="3"/>
        <v>shi_03m_m67_a3_002</v>
      </c>
      <c r="C1717" s="9" t="s">
        <v>1758</v>
      </c>
      <c r="D1717" s="12">
        <v>4.0</v>
      </c>
      <c r="E1717" s="12">
        <v>2956.783</v>
      </c>
      <c r="F1717" s="12">
        <v>0.206201</v>
      </c>
      <c r="G1717" s="14">
        <f>IFERROR(__xludf.DUMMYFUNCTION("FILTER(WholeNMJData!E:E,WholeNMJData!$B:$B=$B1717)"),285.326)</f>
        <v>285.326</v>
      </c>
      <c r="H1717" s="14">
        <f t="shared" si="4"/>
        <v>10.36282358</v>
      </c>
      <c r="I1717" s="14">
        <f>IFERROR(__xludf.DUMMYFUNCTION("FILTER(WholeNMJData!D:D,WholeNMJData!$B:$B=$B1717)"),112.0533)</f>
        <v>112.0533</v>
      </c>
    </row>
    <row r="1718">
      <c r="A1718" s="3"/>
      <c r="B1718" s="3" t="str">
        <f t="shared" si="3"/>
        <v>shi_03m_m67_a3_002</v>
      </c>
      <c r="C1718" s="9" t="s">
        <v>1759</v>
      </c>
      <c r="D1718" s="12">
        <v>15.0</v>
      </c>
      <c r="E1718" s="12">
        <v>2396.307</v>
      </c>
      <c r="F1718" s="12">
        <v>0.732755</v>
      </c>
      <c r="G1718" s="14">
        <f>IFERROR(__xludf.DUMMYFUNCTION("FILTER(WholeNMJData!E:E,WholeNMJData!$B:$B=$B1718)"),285.326)</f>
        <v>285.326</v>
      </c>
      <c r="H1718" s="14">
        <f t="shared" si="4"/>
        <v>8.398488045</v>
      </c>
      <c r="I1718" s="14">
        <f>IFERROR(__xludf.DUMMYFUNCTION("FILTER(WholeNMJData!D:D,WholeNMJData!$B:$B=$B1718)"),112.0533)</f>
        <v>112.0533</v>
      </c>
    </row>
    <row r="1719">
      <c r="A1719" s="3"/>
      <c r="B1719" s="3" t="str">
        <f t="shared" si="3"/>
        <v>shi_03m_m67_a3_002</v>
      </c>
      <c r="C1719" s="9" t="s">
        <v>1760</v>
      </c>
      <c r="D1719" s="12">
        <v>19.0</v>
      </c>
      <c r="E1719" s="12">
        <v>2367.347</v>
      </c>
      <c r="F1719" s="12">
        <v>0.712446</v>
      </c>
      <c r="G1719" s="14">
        <f>IFERROR(__xludf.DUMMYFUNCTION("FILTER(WholeNMJData!E:E,WholeNMJData!$B:$B=$B1719)"),285.326)</f>
        <v>285.326</v>
      </c>
      <c r="H1719" s="14">
        <f t="shared" si="4"/>
        <v>8.29699011</v>
      </c>
      <c r="I1719" s="14">
        <f>IFERROR(__xludf.DUMMYFUNCTION("FILTER(WholeNMJData!D:D,WholeNMJData!$B:$B=$B1719)"),112.0533)</f>
        <v>112.0533</v>
      </c>
    </row>
    <row r="1720">
      <c r="A1720" s="3"/>
      <c r="B1720" s="3" t="str">
        <f t="shared" si="3"/>
        <v>shi_03m_m67_a3_002</v>
      </c>
      <c r="C1720" s="9" t="s">
        <v>1761</v>
      </c>
      <c r="D1720" s="12">
        <v>4.0</v>
      </c>
      <c r="E1720" s="12">
        <v>2034.792</v>
      </c>
      <c r="F1720" s="12">
        <v>0.28299</v>
      </c>
      <c r="G1720" s="14">
        <f>IFERROR(__xludf.DUMMYFUNCTION("FILTER(WholeNMJData!E:E,WholeNMJData!$B:$B=$B1720)"),285.326)</f>
        <v>285.326</v>
      </c>
      <c r="H1720" s="14">
        <f t="shared" si="4"/>
        <v>7.131463659</v>
      </c>
      <c r="I1720" s="14">
        <f>IFERROR(__xludf.DUMMYFUNCTION("FILTER(WholeNMJData!D:D,WholeNMJData!$B:$B=$B1720)"),112.0533)</f>
        <v>112.0533</v>
      </c>
    </row>
    <row r="1721">
      <c r="A1721" s="3"/>
      <c r="B1721" s="3" t="str">
        <f t="shared" si="3"/>
        <v>shi_03m_m67_a3_002</v>
      </c>
      <c r="C1721" s="9" t="s">
        <v>1762</v>
      </c>
      <c r="D1721" s="12">
        <v>8.0</v>
      </c>
      <c r="E1721" s="12">
        <v>2308.006</v>
      </c>
      <c r="F1721" s="12">
        <v>0.802811</v>
      </c>
      <c r="G1721" s="14">
        <f>IFERROR(__xludf.DUMMYFUNCTION("FILTER(WholeNMJData!E:E,WholeNMJData!$B:$B=$B1721)"),285.326)</f>
        <v>285.326</v>
      </c>
      <c r="H1721" s="14">
        <f t="shared" si="4"/>
        <v>8.08901397</v>
      </c>
      <c r="I1721" s="14">
        <f>IFERROR(__xludf.DUMMYFUNCTION("FILTER(WholeNMJData!D:D,WholeNMJData!$B:$B=$B1721)"),112.0533)</f>
        <v>112.0533</v>
      </c>
    </row>
    <row r="1722">
      <c r="A1722" s="3"/>
      <c r="B1722" s="3" t="str">
        <f t="shared" si="3"/>
        <v>shi_03m_m67_a3_002</v>
      </c>
      <c r="C1722" s="9" t="s">
        <v>1763</v>
      </c>
      <c r="D1722" s="12">
        <v>9.0</v>
      </c>
      <c r="E1722" s="12">
        <v>2728.644</v>
      </c>
      <c r="F1722" s="12">
        <v>0.628702</v>
      </c>
      <c r="G1722" s="14">
        <f>IFERROR(__xludf.DUMMYFUNCTION("FILTER(WholeNMJData!E:E,WholeNMJData!$B:$B=$B1722)"),285.326)</f>
        <v>285.326</v>
      </c>
      <c r="H1722" s="14">
        <f t="shared" si="4"/>
        <v>9.563250457</v>
      </c>
      <c r="I1722" s="14">
        <f>IFERROR(__xludf.DUMMYFUNCTION("FILTER(WholeNMJData!D:D,WholeNMJData!$B:$B=$B1722)"),112.0533)</f>
        <v>112.0533</v>
      </c>
    </row>
    <row r="1723">
      <c r="A1723" s="3"/>
      <c r="B1723" s="3" t="str">
        <f t="shared" si="3"/>
        <v>shi_03m_m67_a3_002</v>
      </c>
      <c r="C1723" s="9" t="s">
        <v>1764</v>
      </c>
      <c r="D1723" s="12">
        <v>3.0</v>
      </c>
      <c r="E1723" s="12">
        <v>2472.113</v>
      </c>
      <c r="F1723" s="12">
        <v>0.129319</v>
      </c>
      <c r="G1723" s="14">
        <f>IFERROR(__xludf.DUMMYFUNCTION("FILTER(WholeNMJData!E:E,WholeNMJData!$B:$B=$B1723)"),285.326)</f>
        <v>285.326</v>
      </c>
      <c r="H1723" s="14">
        <f t="shared" si="4"/>
        <v>8.664170107</v>
      </c>
      <c r="I1723" s="14">
        <f>IFERROR(__xludf.DUMMYFUNCTION("FILTER(WholeNMJData!D:D,WholeNMJData!$B:$B=$B1723)"),112.0533)</f>
        <v>112.0533</v>
      </c>
    </row>
    <row r="1724">
      <c r="A1724" s="3"/>
      <c r="B1724" s="3" t="str">
        <f t="shared" si="3"/>
        <v>shi_03m_m67_a3_002</v>
      </c>
      <c r="C1724" s="9" t="s">
        <v>1765</v>
      </c>
      <c r="D1724" s="12">
        <v>4.0</v>
      </c>
      <c r="E1724" s="12">
        <v>1948.496</v>
      </c>
      <c r="F1724" s="12">
        <v>0.278653</v>
      </c>
      <c r="G1724" s="14">
        <f>IFERROR(__xludf.DUMMYFUNCTION("FILTER(WholeNMJData!E:E,WholeNMJData!$B:$B=$B1724)"),285.326)</f>
        <v>285.326</v>
      </c>
      <c r="H1724" s="14">
        <f t="shared" si="4"/>
        <v>6.829016634</v>
      </c>
      <c r="I1724" s="14">
        <f>IFERROR(__xludf.DUMMYFUNCTION("FILTER(WholeNMJData!D:D,WholeNMJData!$B:$B=$B1724)"),112.0533)</f>
        <v>112.0533</v>
      </c>
    </row>
    <row r="1725">
      <c r="A1725" s="3"/>
      <c r="B1725" s="3" t="str">
        <f t="shared" si="3"/>
        <v>shi_03m_m67_a3_002</v>
      </c>
      <c r="C1725" s="9" t="s">
        <v>1766</v>
      </c>
      <c r="D1725" s="12">
        <v>6.0</v>
      </c>
      <c r="E1725" s="12">
        <v>2372.148</v>
      </c>
      <c r="F1725" s="12">
        <v>0.374993</v>
      </c>
      <c r="G1725" s="14">
        <f>IFERROR(__xludf.DUMMYFUNCTION("FILTER(WholeNMJData!E:E,WholeNMJData!$B:$B=$B1725)"),285.326)</f>
        <v>285.326</v>
      </c>
      <c r="H1725" s="14">
        <f t="shared" si="4"/>
        <v>8.313816477</v>
      </c>
      <c r="I1725" s="14">
        <f>IFERROR(__xludf.DUMMYFUNCTION("FILTER(WholeNMJData!D:D,WholeNMJData!$B:$B=$B1725)"),112.0533)</f>
        <v>112.0533</v>
      </c>
    </row>
    <row r="1726">
      <c r="A1726" s="3"/>
      <c r="B1726" s="3" t="str">
        <f t="shared" si="3"/>
        <v>shi_03m_m67_a3_002</v>
      </c>
      <c r="C1726" s="9" t="s">
        <v>1767</v>
      </c>
      <c r="D1726" s="12">
        <v>3.0</v>
      </c>
      <c r="E1726" s="12">
        <v>2003.184</v>
      </c>
      <c r="F1726" s="12">
        <v>0.11542</v>
      </c>
      <c r="G1726" s="14">
        <f>IFERROR(__xludf.DUMMYFUNCTION("FILTER(WholeNMJData!E:E,WholeNMJData!$B:$B=$B1726)"),285.326)</f>
        <v>285.326</v>
      </c>
      <c r="H1726" s="14">
        <f t="shared" si="4"/>
        <v>7.020685111</v>
      </c>
      <c r="I1726" s="14">
        <f>IFERROR(__xludf.DUMMYFUNCTION("FILTER(WholeNMJData!D:D,WholeNMJData!$B:$B=$B1726)"),112.0533)</f>
        <v>112.0533</v>
      </c>
    </row>
    <row r="1727">
      <c r="A1727" s="3"/>
      <c r="B1727" s="3" t="str">
        <f t="shared" si="3"/>
        <v>shi_03m_m67_a3_002</v>
      </c>
      <c r="C1727" s="9" t="s">
        <v>1768</v>
      </c>
      <c r="D1727" s="12">
        <v>6.0</v>
      </c>
      <c r="E1727" s="12">
        <v>2066.305</v>
      </c>
      <c r="F1727" s="12">
        <v>0.251779</v>
      </c>
      <c r="G1727" s="14">
        <f>IFERROR(__xludf.DUMMYFUNCTION("FILTER(WholeNMJData!E:E,WholeNMJData!$B:$B=$B1727)"),285.326)</f>
        <v>285.326</v>
      </c>
      <c r="H1727" s="14">
        <f t="shared" si="4"/>
        <v>7.241909255</v>
      </c>
      <c r="I1727" s="14">
        <f>IFERROR(__xludf.DUMMYFUNCTION("FILTER(WholeNMJData!D:D,WholeNMJData!$B:$B=$B1727)"),112.0533)</f>
        <v>112.0533</v>
      </c>
    </row>
    <row r="1728">
      <c r="A1728" s="3"/>
      <c r="B1728" s="3" t="str">
        <f t="shared" si="3"/>
        <v>shi_03m_m67_a3_002</v>
      </c>
      <c r="C1728" s="9" t="s">
        <v>1769</v>
      </c>
      <c r="D1728" s="12">
        <v>3.0</v>
      </c>
      <c r="E1728" s="12">
        <v>1886.126</v>
      </c>
      <c r="F1728" s="12">
        <v>0.499808</v>
      </c>
      <c r="G1728" s="14">
        <f>IFERROR(__xludf.DUMMYFUNCTION("FILTER(WholeNMJData!E:E,WholeNMJData!$B:$B=$B1728)"),285.326)</f>
        <v>285.326</v>
      </c>
      <c r="H1728" s="14">
        <f t="shared" si="4"/>
        <v>6.610424567</v>
      </c>
      <c r="I1728" s="14">
        <f>IFERROR(__xludf.DUMMYFUNCTION("FILTER(WholeNMJData!D:D,WholeNMJData!$B:$B=$B1728)"),112.0533)</f>
        <v>112.0533</v>
      </c>
    </row>
    <row r="1729">
      <c r="A1729" s="3"/>
      <c r="B1729" s="3" t="str">
        <f t="shared" si="3"/>
        <v>shi_03m_m67_a3_002</v>
      </c>
      <c r="C1729" s="9" t="s">
        <v>1770</v>
      </c>
      <c r="D1729" s="12">
        <v>6.0</v>
      </c>
      <c r="E1729" s="12">
        <v>2101.31</v>
      </c>
      <c r="F1729" s="12">
        <v>0.29666</v>
      </c>
      <c r="G1729" s="14">
        <f>IFERROR(__xludf.DUMMYFUNCTION("FILTER(WholeNMJData!E:E,WholeNMJData!$B:$B=$B1729)"),285.326)</f>
        <v>285.326</v>
      </c>
      <c r="H1729" s="14">
        <f t="shared" si="4"/>
        <v>7.364593483</v>
      </c>
      <c r="I1729" s="14">
        <f>IFERROR(__xludf.DUMMYFUNCTION("FILTER(WholeNMJData!D:D,WholeNMJData!$B:$B=$B1729)"),112.0533)</f>
        <v>112.0533</v>
      </c>
    </row>
    <row r="1730">
      <c r="A1730" s="3"/>
      <c r="B1730" s="3" t="str">
        <f t="shared" si="3"/>
        <v>shi_03m_m67_a3_002</v>
      </c>
      <c r="C1730" s="9" t="s">
        <v>1771</v>
      </c>
      <c r="D1730" s="12">
        <v>4.0</v>
      </c>
      <c r="E1730" s="12">
        <v>2071.208</v>
      </c>
      <c r="F1730" s="12">
        <v>0.143581</v>
      </c>
      <c r="G1730" s="14">
        <f>IFERROR(__xludf.DUMMYFUNCTION("FILTER(WholeNMJData!E:E,WholeNMJData!$B:$B=$B1730)"),285.326)</f>
        <v>285.326</v>
      </c>
      <c r="H1730" s="14">
        <f t="shared" si="4"/>
        <v>7.259093108</v>
      </c>
      <c r="I1730" s="14">
        <f>IFERROR(__xludf.DUMMYFUNCTION("FILTER(WholeNMJData!D:D,WholeNMJData!$B:$B=$B1730)"),112.0533)</f>
        <v>112.0533</v>
      </c>
    </row>
    <row r="1731">
      <c r="A1731" s="3"/>
      <c r="B1731" s="3" t="str">
        <f t="shared" si="3"/>
        <v>shi_03m_m67_a3_002</v>
      </c>
      <c r="C1731" s="9" t="s">
        <v>1772</v>
      </c>
      <c r="D1731" s="12">
        <v>5.0</v>
      </c>
      <c r="E1731" s="12">
        <v>2570.026</v>
      </c>
      <c r="F1731" s="12">
        <v>0.345398</v>
      </c>
      <c r="G1731" s="14">
        <f>IFERROR(__xludf.DUMMYFUNCTION("FILTER(WholeNMJData!E:E,WholeNMJData!$B:$B=$B1731)"),285.326)</f>
        <v>285.326</v>
      </c>
      <c r="H1731" s="14">
        <f t="shared" si="4"/>
        <v>9.007331964</v>
      </c>
      <c r="I1731" s="14">
        <f>IFERROR(__xludf.DUMMYFUNCTION("FILTER(WholeNMJData!D:D,WholeNMJData!$B:$B=$B1731)"),112.0533)</f>
        <v>112.0533</v>
      </c>
    </row>
    <row r="1732">
      <c r="A1732" s="3"/>
      <c r="B1732" s="3" t="str">
        <f t="shared" si="3"/>
        <v>shi_03m_m67_a3_002</v>
      </c>
      <c r="C1732" s="9" t="s">
        <v>1773</v>
      </c>
      <c r="D1732" s="12">
        <v>7.0</v>
      </c>
      <c r="E1732" s="12">
        <v>2133.754</v>
      </c>
      <c r="F1732" s="12">
        <v>0.156884</v>
      </c>
      <c r="G1732" s="14">
        <f>IFERROR(__xludf.DUMMYFUNCTION("FILTER(WholeNMJData!E:E,WholeNMJData!$B:$B=$B1732)"),285.326)</f>
        <v>285.326</v>
      </c>
      <c r="H1732" s="14">
        <f t="shared" si="4"/>
        <v>7.478302012</v>
      </c>
      <c r="I1732" s="14">
        <f>IFERROR(__xludf.DUMMYFUNCTION("FILTER(WholeNMJData!D:D,WholeNMJData!$B:$B=$B1732)"),112.0533)</f>
        <v>112.0533</v>
      </c>
    </row>
    <row r="1733">
      <c r="A1733" s="3"/>
      <c r="B1733" s="3" t="str">
        <f t="shared" si="3"/>
        <v>shi_03m_m67_a3_002</v>
      </c>
      <c r="C1733" s="9" t="s">
        <v>1774</v>
      </c>
      <c r="D1733" s="12">
        <v>16.0</v>
      </c>
      <c r="E1733" s="12">
        <v>5259.208</v>
      </c>
      <c r="F1733" s="12">
        <v>0.73706</v>
      </c>
      <c r="G1733" s="14">
        <f>IFERROR(__xludf.DUMMYFUNCTION("FILTER(WholeNMJData!E:E,WholeNMJData!$B:$B=$B1733)"),285.326)</f>
        <v>285.326</v>
      </c>
      <c r="H1733" s="14">
        <f t="shared" si="4"/>
        <v>18.43227747</v>
      </c>
      <c r="I1733" s="14">
        <f>IFERROR(__xludf.DUMMYFUNCTION("FILTER(WholeNMJData!D:D,WholeNMJData!$B:$B=$B1733)"),112.0533)</f>
        <v>112.0533</v>
      </c>
    </row>
    <row r="1734">
      <c r="A1734" s="3"/>
      <c r="B1734" s="3" t="str">
        <f t="shared" si="3"/>
        <v>shi_03m_m67_a3_002</v>
      </c>
      <c r="C1734" s="9" t="s">
        <v>1775</v>
      </c>
      <c r="D1734" s="12">
        <v>3.0</v>
      </c>
      <c r="E1734" s="12">
        <v>2203.732</v>
      </c>
      <c r="F1734" s="12">
        <v>0.031952</v>
      </c>
      <c r="G1734" s="14">
        <f>IFERROR(__xludf.DUMMYFUNCTION("FILTER(WholeNMJData!E:E,WholeNMJData!$B:$B=$B1734)"),285.326)</f>
        <v>285.326</v>
      </c>
      <c r="H1734" s="14">
        <f t="shared" si="4"/>
        <v>7.723558316</v>
      </c>
      <c r="I1734" s="14">
        <f>IFERROR(__xludf.DUMMYFUNCTION("FILTER(WholeNMJData!D:D,WholeNMJData!$B:$B=$B1734)"),112.0533)</f>
        <v>112.0533</v>
      </c>
    </row>
    <row r="1735">
      <c r="A1735" s="3"/>
      <c r="B1735" s="3" t="str">
        <f t="shared" si="3"/>
        <v>shi_03m_m67_a3_002</v>
      </c>
      <c r="C1735" s="9" t="s">
        <v>1776</v>
      </c>
      <c r="D1735" s="12">
        <v>56.0</v>
      </c>
      <c r="E1735" s="12">
        <v>4053.367</v>
      </c>
      <c r="F1735" s="12">
        <v>1.076666</v>
      </c>
      <c r="G1735" s="14">
        <f>IFERROR(__xludf.DUMMYFUNCTION("FILTER(WholeNMJData!E:E,WholeNMJData!$B:$B=$B1735)"),285.326)</f>
        <v>285.326</v>
      </c>
      <c r="H1735" s="14">
        <f t="shared" si="4"/>
        <v>14.20609058</v>
      </c>
      <c r="I1735" s="14">
        <f>IFERROR(__xludf.DUMMYFUNCTION("FILTER(WholeNMJData!D:D,WholeNMJData!$B:$B=$B1735)"),112.0533)</f>
        <v>112.0533</v>
      </c>
    </row>
    <row r="1736">
      <c r="A1736" s="3"/>
      <c r="B1736" s="3" t="str">
        <f t="shared" si="3"/>
        <v>shi_03m_m67_a3_002</v>
      </c>
      <c r="C1736" s="9" t="s">
        <v>1777</v>
      </c>
      <c r="D1736" s="12">
        <v>3.0</v>
      </c>
      <c r="E1736" s="12">
        <v>1981.265</v>
      </c>
      <c r="F1736" s="12">
        <v>0.340492</v>
      </c>
      <c r="G1736" s="14">
        <f>IFERROR(__xludf.DUMMYFUNCTION("FILTER(WholeNMJData!E:E,WholeNMJData!$B:$B=$B1736)"),285.326)</f>
        <v>285.326</v>
      </c>
      <c r="H1736" s="14">
        <f t="shared" si="4"/>
        <v>6.943864211</v>
      </c>
      <c r="I1736" s="14">
        <f>IFERROR(__xludf.DUMMYFUNCTION("FILTER(WholeNMJData!D:D,WholeNMJData!$B:$B=$B1736)"),112.0533)</f>
        <v>112.0533</v>
      </c>
    </row>
    <row r="1737">
      <c r="A1737" s="3"/>
      <c r="B1737" s="3" t="str">
        <f t="shared" si="3"/>
        <v>shi_03m_m67_a3_002</v>
      </c>
      <c r="C1737" s="9" t="s">
        <v>1778</v>
      </c>
      <c r="D1737" s="12">
        <v>6.0</v>
      </c>
      <c r="E1737" s="12">
        <v>1854.933</v>
      </c>
      <c r="F1737" s="12">
        <v>0.265528</v>
      </c>
      <c r="G1737" s="14">
        <f>IFERROR(__xludf.DUMMYFUNCTION("FILTER(WholeNMJData!E:E,WholeNMJData!$B:$B=$B1737)"),285.326)</f>
        <v>285.326</v>
      </c>
      <c r="H1737" s="14">
        <f t="shared" si="4"/>
        <v>6.501100496</v>
      </c>
      <c r="I1737" s="14">
        <f>IFERROR(__xludf.DUMMYFUNCTION("FILTER(WholeNMJData!D:D,WholeNMJData!$B:$B=$B1737)"),112.0533)</f>
        <v>112.0533</v>
      </c>
    </row>
    <row r="1738">
      <c r="A1738" s="3"/>
      <c r="B1738" s="3" t="str">
        <f t="shared" si="3"/>
        <v>shi_03m_m67_a3_002</v>
      </c>
      <c r="C1738" s="9" t="s">
        <v>1779</v>
      </c>
      <c r="D1738" s="12">
        <v>9.0</v>
      </c>
      <c r="E1738" s="12">
        <v>2457.754</v>
      </c>
      <c r="F1738" s="12">
        <v>0.638309</v>
      </c>
      <c r="G1738" s="14">
        <f>IFERROR(__xludf.DUMMYFUNCTION("FILTER(WholeNMJData!E:E,WholeNMJData!$B:$B=$B1738)"),285.326)</f>
        <v>285.326</v>
      </c>
      <c r="H1738" s="14">
        <f t="shared" si="4"/>
        <v>8.613845216</v>
      </c>
      <c r="I1738" s="14">
        <f>IFERROR(__xludf.DUMMYFUNCTION("FILTER(WholeNMJData!D:D,WholeNMJData!$B:$B=$B1738)"),112.0533)</f>
        <v>112.0533</v>
      </c>
    </row>
    <row r="1739">
      <c r="A1739" s="3"/>
      <c r="B1739" s="3" t="str">
        <f t="shared" si="3"/>
        <v>shi_03m_m67_a3_002</v>
      </c>
      <c r="C1739" s="9" t="s">
        <v>1780</v>
      </c>
      <c r="D1739" s="12">
        <v>15.0</v>
      </c>
      <c r="E1739" s="12">
        <v>2722.25</v>
      </c>
      <c r="F1739" s="12">
        <v>0.987398</v>
      </c>
      <c r="G1739" s="14">
        <f>IFERROR(__xludf.DUMMYFUNCTION("FILTER(WholeNMJData!E:E,WholeNMJData!$B:$B=$B1739)"),285.326)</f>
        <v>285.326</v>
      </c>
      <c r="H1739" s="14">
        <f t="shared" si="4"/>
        <v>9.540841003</v>
      </c>
      <c r="I1739" s="14">
        <f>IFERROR(__xludf.DUMMYFUNCTION("FILTER(WholeNMJData!D:D,WholeNMJData!$B:$B=$B1739)"),112.0533)</f>
        <v>112.0533</v>
      </c>
    </row>
    <row r="1740">
      <c r="A1740" s="3"/>
      <c r="B1740" s="3" t="str">
        <f t="shared" si="3"/>
        <v>shi_03m_m67_a3_002</v>
      </c>
      <c r="C1740" s="9" t="s">
        <v>1781</v>
      </c>
      <c r="D1740" s="12">
        <v>25.0</v>
      </c>
      <c r="E1740" s="12">
        <v>2339.639</v>
      </c>
      <c r="F1740" s="12">
        <v>0.48599</v>
      </c>
      <c r="G1740" s="14">
        <f>IFERROR(__xludf.DUMMYFUNCTION("FILTER(WholeNMJData!E:E,WholeNMJData!$B:$B=$B1740)"),285.326)</f>
        <v>285.326</v>
      </c>
      <c r="H1740" s="14">
        <f t="shared" si="4"/>
        <v>8.199880137</v>
      </c>
      <c r="I1740" s="14">
        <f>IFERROR(__xludf.DUMMYFUNCTION("FILTER(WholeNMJData!D:D,WholeNMJData!$B:$B=$B1740)"),112.0533)</f>
        <v>112.0533</v>
      </c>
    </row>
    <row r="1741">
      <c r="A1741" s="3"/>
      <c r="B1741" s="3" t="str">
        <f t="shared" si="3"/>
        <v>shi_03m_m67_a3_002</v>
      </c>
      <c r="C1741" s="9" t="s">
        <v>1782</v>
      </c>
      <c r="D1741" s="12">
        <v>6.0</v>
      </c>
      <c r="E1741" s="12">
        <v>2311.586</v>
      </c>
      <c r="F1741" s="12">
        <v>0.312628</v>
      </c>
      <c r="G1741" s="14">
        <f>IFERROR(__xludf.DUMMYFUNCTION("FILTER(WholeNMJData!E:E,WholeNMJData!$B:$B=$B1741)"),285.326)</f>
        <v>285.326</v>
      </c>
      <c r="H1741" s="14">
        <f t="shared" si="4"/>
        <v>8.101561021</v>
      </c>
      <c r="I1741" s="14">
        <f>IFERROR(__xludf.DUMMYFUNCTION("FILTER(WholeNMJData!D:D,WholeNMJData!$B:$B=$B1741)"),112.0533)</f>
        <v>112.0533</v>
      </c>
    </row>
    <row r="1742">
      <c r="A1742" s="3"/>
      <c r="B1742" s="3" t="str">
        <f t="shared" si="3"/>
        <v>shi_03m_m67_a3_002</v>
      </c>
      <c r="C1742" s="9" t="s">
        <v>1783</v>
      </c>
      <c r="D1742" s="12">
        <v>5.0</v>
      </c>
      <c r="E1742" s="12">
        <v>2304.203</v>
      </c>
      <c r="F1742" s="12">
        <v>0.393356</v>
      </c>
      <c r="G1742" s="14">
        <f>IFERROR(__xludf.DUMMYFUNCTION("FILTER(WholeNMJData!E:E,WholeNMJData!$B:$B=$B1742)"),285.326)</f>
        <v>285.326</v>
      </c>
      <c r="H1742" s="14">
        <f t="shared" si="4"/>
        <v>8.075685356</v>
      </c>
      <c r="I1742" s="14">
        <f>IFERROR(__xludf.DUMMYFUNCTION("FILTER(WholeNMJData!D:D,WholeNMJData!$B:$B=$B1742)"),112.0533)</f>
        <v>112.0533</v>
      </c>
    </row>
    <row r="1743">
      <c r="A1743" s="3"/>
      <c r="B1743" s="3" t="str">
        <f t="shared" si="3"/>
        <v>shi_03m_m67_a3_002</v>
      </c>
      <c r="C1743" s="9" t="s">
        <v>1784</v>
      </c>
      <c r="D1743" s="12">
        <v>4.0</v>
      </c>
      <c r="E1743" s="12">
        <v>2070.847</v>
      </c>
      <c r="F1743" s="12">
        <v>0.226354</v>
      </c>
      <c r="G1743" s="14">
        <f>IFERROR(__xludf.DUMMYFUNCTION("FILTER(WholeNMJData!E:E,WholeNMJData!$B:$B=$B1743)"),285.326)</f>
        <v>285.326</v>
      </c>
      <c r="H1743" s="14">
        <f t="shared" si="4"/>
        <v>7.257827888</v>
      </c>
      <c r="I1743" s="14">
        <f>IFERROR(__xludf.DUMMYFUNCTION("FILTER(WholeNMJData!D:D,WholeNMJData!$B:$B=$B1743)"),112.0533)</f>
        <v>112.0533</v>
      </c>
    </row>
    <row r="1744">
      <c r="A1744" s="3"/>
      <c r="B1744" s="3" t="str">
        <f t="shared" si="3"/>
        <v>shi_03m_m67_a3_002</v>
      </c>
      <c r="C1744" s="9" t="s">
        <v>1785</v>
      </c>
      <c r="D1744" s="12">
        <v>9.0</v>
      </c>
      <c r="E1744" s="12">
        <v>2078.971</v>
      </c>
      <c r="F1744" s="12">
        <v>0.594219</v>
      </c>
      <c r="G1744" s="14">
        <f>IFERROR(__xludf.DUMMYFUNCTION("FILTER(WholeNMJData!E:E,WholeNMJData!$B:$B=$B1744)"),285.326)</f>
        <v>285.326</v>
      </c>
      <c r="H1744" s="14">
        <f t="shared" si="4"/>
        <v>7.286300582</v>
      </c>
      <c r="I1744" s="14">
        <f>IFERROR(__xludf.DUMMYFUNCTION("FILTER(WholeNMJData!D:D,WholeNMJData!$B:$B=$B1744)"),112.0533)</f>
        <v>112.0533</v>
      </c>
    </row>
    <row r="1745">
      <c r="A1745" s="3"/>
      <c r="B1745" s="3" t="str">
        <f t="shared" si="3"/>
        <v>shi_03m_m67_a3_002</v>
      </c>
      <c r="C1745" s="9" t="s">
        <v>1786</v>
      </c>
      <c r="D1745" s="12">
        <v>5.0</v>
      </c>
      <c r="E1745" s="12">
        <v>1903.684</v>
      </c>
      <c r="F1745" s="12">
        <v>0.240159</v>
      </c>
      <c r="G1745" s="14">
        <f>IFERROR(__xludf.DUMMYFUNCTION("FILTER(WholeNMJData!E:E,WholeNMJData!$B:$B=$B1745)"),285.326)</f>
        <v>285.326</v>
      </c>
      <c r="H1745" s="14">
        <f t="shared" si="4"/>
        <v>6.671961195</v>
      </c>
      <c r="I1745" s="14">
        <f>IFERROR(__xludf.DUMMYFUNCTION("FILTER(WholeNMJData!D:D,WholeNMJData!$B:$B=$B1745)"),112.0533)</f>
        <v>112.0533</v>
      </c>
    </row>
    <row r="1746">
      <c r="A1746" s="3"/>
      <c r="B1746" s="3" t="str">
        <f t="shared" si="3"/>
        <v>shi_03m_m67_a3_002</v>
      </c>
      <c r="C1746" s="9" t="s">
        <v>1787</v>
      </c>
      <c r="D1746" s="12">
        <v>6.0</v>
      </c>
      <c r="E1746" s="12">
        <v>2169.871</v>
      </c>
      <c r="F1746" s="12">
        <v>0.513949</v>
      </c>
      <c r="G1746" s="14">
        <f>IFERROR(__xludf.DUMMYFUNCTION("FILTER(WholeNMJData!E:E,WholeNMJData!$B:$B=$B1746)"),285.326)</f>
        <v>285.326</v>
      </c>
      <c r="H1746" s="14">
        <f t="shared" si="4"/>
        <v>7.604883537</v>
      </c>
      <c r="I1746" s="14">
        <f>IFERROR(__xludf.DUMMYFUNCTION("FILTER(WholeNMJData!D:D,WholeNMJData!$B:$B=$B1746)"),112.0533)</f>
        <v>112.0533</v>
      </c>
    </row>
    <row r="1747">
      <c r="A1747" s="3"/>
      <c r="B1747" s="3" t="str">
        <f t="shared" si="3"/>
        <v>shi_03m_m67_a3_002</v>
      </c>
      <c r="C1747" s="9" t="s">
        <v>1788</v>
      </c>
      <c r="D1747" s="12">
        <v>8.0</v>
      </c>
      <c r="E1747" s="12">
        <v>2484.485</v>
      </c>
      <c r="F1747" s="12">
        <v>0.698144</v>
      </c>
      <c r="G1747" s="14">
        <f>IFERROR(__xludf.DUMMYFUNCTION("FILTER(WholeNMJData!E:E,WholeNMJData!$B:$B=$B1747)"),285.326)</f>
        <v>285.326</v>
      </c>
      <c r="H1747" s="14">
        <f t="shared" si="4"/>
        <v>8.707531035</v>
      </c>
      <c r="I1747" s="14">
        <f>IFERROR(__xludf.DUMMYFUNCTION("FILTER(WholeNMJData!D:D,WholeNMJData!$B:$B=$B1747)"),112.0533)</f>
        <v>112.0533</v>
      </c>
    </row>
    <row r="1748">
      <c r="A1748" s="3"/>
      <c r="B1748" s="3" t="str">
        <f t="shared" si="3"/>
        <v>shi_03m_m67_a3_002</v>
      </c>
      <c r="C1748" s="9" t="s">
        <v>1789</v>
      </c>
      <c r="D1748" s="12">
        <v>45.0</v>
      </c>
      <c r="E1748" s="12">
        <v>4457.175</v>
      </c>
      <c r="F1748" s="12">
        <v>0.650642</v>
      </c>
      <c r="G1748" s="14">
        <f>IFERROR(__xludf.DUMMYFUNCTION("FILTER(WholeNMJData!E:E,WholeNMJData!$B:$B=$B1748)"),285.326)</f>
        <v>285.326</v>
      </c>
      <c r="H1748" s="14">
        <f t="shared" si="4"/>
        <v>15.6213419</v>
      </c>
      <c r="I1748" s="14">
        <f>IFERROR(__xludf.DUMMYFUNCTION("FILTER(WholeNMJData!D:D,WholeNMJData!$B:$B=$B1748)"),112.0533)</f>
        <v>112.0533</v>
      </c>
    </row>
    <row r="1749">
      <c r="A1749" s="3"/>
      <c r="B1749" s="3" t="str">
        <f t="shared" si="3"/>
        <v>shi_03m_m67_a3_002</v>
      </c>
      <c r="C1749" s="9" t="s">
        <v>1790</v>
      </c>
      <c r="D1749" s="12">
        <v>8.0</v>
      </c>
      <c r="E1749" s="12">
        <v>2490.709</v>
      </c>
      <c r="F1749" s="12">
        <v>0.831982</v>
      </c>
      <c r="G1749" s="14">
        <f>IFERROR(__xludf.DUMMYFUNCTION("FILTER(WholeNMJData!E:E,WholeNMJData!$B:$B=$B1749)"),285.326)</f>
        <v>285.326</v>
      </c>
      <c r="H1749" s="14">
        <f t="shared" si="4"/>
        <v>8.729344679</v>
      </c>
      <c r="I1749" s="14">
        <f>IFERROR(__xludf.DUMMYFUNCTION("FILTER(WholeNMJData!D:D,WholeNMJData!$B:$B=$B1749)"),112.0533)</f>
        <v>112.0533</v>
      </c>
    </row>
    <row r="1750">
      <c r="A1750" s="3"/>
      <c r="B1750" s="3" t="str">
        <f t="shared" si="3"/>
        <v>shi_03m_m67_a3_002</v>
      </c>
      <c r="C1750" s="9" t="s">
        <v>1791</v>
      </c>
      <c r="D1750" s="12">
        <v>7.0</v>
      </c>
      <c r="E1750" s="12">
        <v>2474.755</v>
      </c>
      <c r="F1750" s="12">
        <v>0.292296</v>
      </c>
      <c r="G1750" s="14">
        <f>IFERROR(__xludf.DUMMYFUNCTION("FILTER(WholeNMJData!E:E,WholeNMJData!$B:$B=$B1750)"),285.326)</f>
        <v>285.326</v>
      </c>
      <c r="H1750" s="14">
        <f t="shared" si="4"/>
        <v>8.673429691</v>
      </c>
      <c r="I1750" s="14">
        <f>IFERROR(__xludf.DUMMYFUNCTION("FILTER(WholeNMJData!D:D,WholeNMJData!$B:$B=$B1750)"),112.0533)</f>
        <v>112.0533</v>
      </c>
    </row>
    <row r="1751">
      <c r="A1751" s="3"/>
      <c r="B1751" s="3" t="str">
        <f t="shared" si="3"/>
        <v>shi_03m_m67_a3_002</v>
      </c>
      <c r="C1751" s="9" t="s">
        <v>1792</v>
      </c>
      <c r="D1751" s="12">
        <v>3.0</v>
      </c>
      <c r="E1751" s="12">
        <v>2157.298</v>
      </c>
      <c r="F1751" s="12">
        <v>0.323636</v>
      </c>
      <c r="G1751" s="14">
        <f>IFERROR(__xludf.DUMMYFUNCTION("FILTER(WholeNMJData!E:E,WholeNMJData!$B:$B=$B1751)"),285.326)</f>
        <v>285.326</v>
      </c>
      <c r="H1751" s="14">
        <f t="shared" si="4"/>
        <v>7.560818152</v>
      </c>
      <c r="I1751" s="14">
        <f>IFERROR(__xludf.DUMMYFUNCTION("FILTER(WholeNMJData!D:D,WholeNMJData!$B:$B=$B1751)"),112.0533)</f>
        <v>112.0533</v>
      </c>
    </row>
    <row r="1752">
      <c r="A1752" s="3"/>
      <c r="B1752" s="3" t="str">
        <f t="shared" si="3"/>
        <v>shi_03m_m67_a3_002</v>
      </c>
      <c r="C1752" s="9" t="s">
        <v>1793</v>
      </c>
      <c r="D1752" s="12">
        <v>4.0</v>
      </c>
      <c r="E1752" s="12">
        <v>2274.958</v>
      </c>
      <c r="F1752" s="12">
        <v>0.352291</v>
      </c>
      <c r="G1752" s="14">
        <f>IFERROR(__xludf.DUMMYFUNCTION("FILTER(WholeNMJData!E:E,WholeNMJData!$B:$B=$B1752)"),285.326)</f>
        <v>285.326</v>
      </c>
      <c r="H1752" s="14">
        <f t="shared" si="4"/>
        <v>7.973188563</v>
      </c>
      <c r="I1752" s="14">
        <f>IFERROR(__xludf.DUMMYFUNCTION("FILTER(WholeNMJData!D:D,WholeNMJData!$B:$B=$B1752)"),112.0533)</f>
        <v>112.0533</v>
      </c>
    </row>
    <row r="1753">
      <c r="A1753" s="3"/>
      <c r="B1753" s="3" t="str">
        <f t="shared" si="3"/>
        <v>shi_03m_m67_a3_002</v>
      </c>
      <c r="C1753" s="9" t="s">
        <v>1794</v>
      </c>
      <c r="D1753" s="12">
        <v>11.0</v>
      </c>
      <c r="E1753" s="12">
        <v>2116.033</v>
      </c>
      <c r="F1753" s="12">
        <v>0.273296</v>
      </c>
      <c r="G1753" s="14">
        <f>IFERROR(__xludf.DUMMYFUNCTION("FILTER(WholeNMJData!E:E,WholeNMJData!$B:$B=$B1753)"),285.326)</f>
        <v>285.326</v>
      </c>
      <c r="H1753" s="14">
        <f t="shared" si="4"/>
        <v>7.416194108</v>
      </c>
      <c r="I1753" s="14">
        <f>IFERROR(__xludf.DUMMYFUNCTION("FILTER(WholeNMJData!D:D,WholeNMJData!$B:$B=$B1753)"),112.0533)</f>
        <v>112.0533</v>
      </c>
    </row>
    <row r="1754">
      <c r="A1754" s="3"/>
      <c r="B1754" s="3" t="str">
        <f t="shared" si="3"/>
        <v>shi_03m_m67_a3_002</v>
      </c>
      <c r="C1754" s="9" t="s">
        <v>1795</v>
      </c>
      <c r="D1754" s="12">
        <v>7.0</v>
      </c>
      <c r="E1754" s="12">
        <v>2055.418</v>
      </c>
      <c r="F1754" s="12">
        <v>0.557704</v>
      </c>
      <c r="G1754" s="14">
        <f>IFERROR(__xludf.DUMMYFUNCTION("FILTER(WholeNMJData!E:E,WholeNMJData!$B:$B=$B1754)"),285.326)</f>
        <v>285.326</v>
      </c>
      <c r="H1754" s="14">
        <f t="shared" si="4"/>
        <v>7.2037529</v>
      </c>
      <c r="I1754" s="14">
        <f>IFERROR(__xludf.DUMMYFUNCTION("FILTER(WholeNMJData!D:D,WholeNMJData!$B:$B=$B1754)"),112.0533)</f>
        <v>112.0533</v>
      </c>
    </row>
    <row r="1755">
      <c r="A1755" s="3"/>
      <c r="B1755" s="3" t="str">
        <f t="shared" si="3"/>
        <v>shi_03m_m67_a3_002</v>
      </c>
      <c r="C1755" s="9" t="s">
        <v>1796</v>
      </c>
      <c r="D1755" s="12">
        <v>4.0</v>
      </c>
      <c r="E1755" s="12">
        <v>2285.318</v>
      </c>
      <c r="F1755" s="12">
        <v>0.522485</v>
      </c>
      <c r="G1755" s="14">
        <f>IFERROR(__xludf.DUMMYFUNCTION("FILTER(WholeNMJData!E:E,WholeNMJData!$B:$B=$B1755)"),285.326)</f>
        <v>285.326</v>
      </c>
      <c r="H1755" s="14">
        <f t="shared" si="4"/>
        <v>8.009497908</v>
      </c>
      <c r="I1755" s="14">
        <f>IFERROR(__xludf.DUMMYFUNCTION("FILTER(WholeNMJData!D:D,WholeNMJData!$B:$B=$B1755)"),112.0533)</f>
        <v>112.0533</v>
      </c>
    </row>
    <row r="1756">
      <c r="A1756" s="3"/>
      <c r="B1756" s="3" t="str">
        <f t="shared" si="3"/>
        <v>shi_03m_m67_a3_002</v>
      </c>
      <c r="C1756" s="9" t="s">
        <v>1797</v>
      </c>
      <c r="D1756" s="12">
        <v>8.0</v>
      </c>
      <c r="E1756" s="12">
        <v>2071.342</v>
      </c>
      <c r="F1756" s="12">
        <v>0.551921</v>
      </c>
      <c r="G1756" s="14">
        <f>IFERROR(__xludf.DUMMYFUNCTION("FILTER(WholeNMJData!E:E,WholeNMJData!$B:$B=$B1756)"),285.326)</f>
        <v>285.326</v>
      </c>
      <c r="H1756" s="14">
        <f t="shared" si="4"/>
        <v>7.259562746</v>
      </c>
      <c r="I1756" s="14">
        <f>IFERROR(__xludf.DUMMYFUNCTION("FILTER(WholeNMJData!D:D,WholeNMJData!$B:$B=$B1756)"),112.0533)</f>
        <v>112.0533</v>
      </c>
    </row>
    <row r="1757">
      <c r="A1757" s="3"/>
      <c r="B1757" s="3" t="str">
        <f t="shared" si="3"/>
        <v>shi_03m_m67_a3_002</v>
      </c>
      <c r="C1757" s="9" t="s">
        <v>1798</v>
      </c>
      <c r="D1757" s="12">
        <v>10.0</v>
      </c>
      <c r="E1757" s="12">
        <v>2354.167</v>
      </c>
      <c r="F1757" s="12">
        <v>0.464866</v>
      </c>
      <c r="G1757" s="14">
        <f>IFERROR(__xludf.DUMMYFUNCTION("FILTER(WholeNMJData!E:E,WholeNMJData!$B:$B=$B1757)"),285.326)</f>
        <v>285.326</v>
      </c>
      <c r="H1757" s="14">
        <f t="shared" si="4"/>
        <v>8.250797334</v>
      </c>
      <c r="I1757" s="14">
        <f>IFERROR(__xludf.DUMMYFUNCTION("FILTER(WholeNMJData!D:D,WholeNMJData!$B:$B=$B1757)"),112.0533)</f>
        <v>112.0533</v>
      </c>
    </row>
    <row r="1758">
      <c r="A1758" s="3"/>
      <c r="B1758" s="3" t="str">
        <f t="shared" si="3"/>
        <v>shi_03m_m67_a3_002</v>
      </c>
      <c r="C1758" s="9" t="s">
        <v>1799</v>
      </c>
      <c r="D1758" s="12">
        <v>16.0</v>
      </c>
      <c r="E1758" s="12">
        <v>2404.243</v>
      </c>
      <c r="F1758" s="12">
        <v>0.914022</v>
      </c>
      <c r="G1758" s="14">
        <f>IFERROR(__xludf.DUMMYFUNCTION("FILTER(WholeNMJData!E:E,WholeNMJData!$B:$B=$B1758)"),285.326)</f>
        <v>285.326</v>
      </c>
      <c r="H1758" s="14">
        <f t="shared" si="4"/>
        <v>8.426301844</v>
      </c>
      <c r="I1758" s="14">
        <f>IFERROR(__xludf.DUMMYFUNCTION("FILTER(WholeNMJData!D:D,WholeNMJData!$B:$B=$B1758)"),112.0533)</f>
        <v>112.0533</v>
      </c>
    </row>
    <row r="1759">
      <c r="A1759" s="3"/>
      <c r="B1759" s="3" t="str">
        <f t="shared" si="3"/>
        <v>shi_03m_m67_a3_002</v>
      </c>
      <c r="C1759" s="9" t="s">
        <v>1800</v>
      </c>
      <c r="D1759" s="12">
        <v>3.0</v>
      </c>
      <c r="E1759" s="12">
        <v>1957.413</v>
      </c>
      <c r="F1759" s="12">
        <v>0.454881</v>
      </c>
      <c r="G1759" s="14">
        <f>IFERROR(__xludf.DUMMYFUNCTION("FILTER(WholeNMJData!E:E,WholeNMJData!$B:$B=$B1759)"),285.326)</f>
        <v>285.326</v>
      </c>
      <c r="H1759" s="14">
        <f t="shared" si="4"/>
        <v>6.860268605</v>
      </c>
      <c r="I1759" s="14">
        <f>IFERROR(__xludf.DUMMYFUNCTION("FILTER(WholeNMJData!D:D,WholeNMJData!$B:$B=$B1759)"),112.0533)</f>
        <v>112.0533</v>
      </c>
    </row>
    <row r="1760">
      <c r="A1760" s="3"/>
      <c r="B1760" s="3" t="str">
        <f t="shared" si="3"/>
        <v>shi_03m_m67_a3_002</v>
      </c>
      <c r="C1760" s="9" t="s">
        <v>1801</v>
      </c>
      <c r="D1760" s="12">
        <v>14.0</v>
      </c>
      <c r="E1760" s="12">
        <v>2398.026</v>
      </c>
      <c r="F1760" s="12">
        <v>0.762015</v>
      </c>
      <c r="G1760" s="14">
        <f>IFERROR(__xludf.DUMMYFUNCTION("FILTER(WholeNMJData!E:E,WholeNMJData!$B:$B=$B1760)"),285.326)</f>
        <v>285.326</v>
      </c>
      <c r="H1760" s="14">
        <f t="shared" si="4"/>
        <v>8.404512733</v>
      </c>
      <c r="I1760" s="14">
        <f>IFERROR(__xludf.DUMMYFUNCTION("FILTER(WholeNMJData!D:D,WholeNMJData!$B:$B=$B1760)"),112.0533)</f>
        <v>112.0533</v>
      </c>
    </row>
    <row r="1761">
      <c r="A1761" s="3"/>
      <c r="B1761" s="3" t="str">
        <f t="shared" si="3"/>
        <v>shi_03m_m67_a3_002</v>
      </c>
      <c r="C1761" s="9" t="s">
        <v>1802</v>
      </c>
      <c r="D1761" s="12">
        <v>3.0</v>
      </c>
      <c r="E1761" s="12">
        <v>2195.93</v>
      </c>
      <c r="F1761" s="12">
        <v>0.395945</v>
      </c>
      <c r="G1761" s="14">
        <f>IFERROR(__xludf.DUMMYFUNCTION("FILTER(WholeNMJData!E:E,WholeNMJData!$B:$B=$B1761)"),285.326)</f>
        <v>285.326</v>
      </c>
      <c r="H1761" s="14">
        <f t="shared" si="4"/>
        <v>7.696214155</v>
      </c>
      <c r="I1761" s="14">
        <f>IFERROR(__xludf.DUMMYFUNCTION("FILTER(WholeNMJData!D:D,WholeNMJData!$B:$B=$B1761)"),112.0533)</f>
        <v>112.0533</v>
      </c>
    </row>
    <row r="1762">
      <c r="A1762" s="3"/>
      <c r="B1762" s="3" t="str">
        <f t="shared" si="3"/>
        <v>shi_03m_m67_a3_002</v>
      </c>
      <c r="C1762" s="9" t="s">
        <v>1803</v>
      </c>
      <c r="D1762" s="12">
        <v>19.0</v>
      </c>
      <c r="E1762" s="12">
        <v>2564.105</v>
      </c>
      <c r="F1762" s="12">
        <v>0.638836</v>
      </c>
      <c r="G1762" s="14">
        <f>IFERROR(__xludf.DUMMYFUNCTION("FILTER(WholeNMJData!E:E,WholeNMJData!$B:$B=$B1762)"),285.326)</f>
        <v>285.326</v>
      </c>
      <c r="H1762" s="14">
        <f t="shared" si="4"/>
        <v>8.986580263</v>
      </c>
      <c r="I1762" s="14">
        <f>IFERROR(__xludf.DUMMYFUNCTION("FILTER(WholeNMJData!D:D,WholeNMJData!$B:$B=$B1762)"),112.0533)</f>
        <v>112.0533</v>
      </c>
    </row>
    <row r="1763">
      <c r="A1763" s="3"/>
      <c r="B1763" s="3" t="str">
        <f t="shared" si="3"/>
        <v>shi_03m_m67_a3_002</v>
      </c>
      <c r="C1763" s="9" t="s">
        <v>1804</v>
      </c>
      <c r="D1763" s="12">
        <v>6.0</v>
      </c>
      <c r="E1763" s="12">
        <v>2088.211</v>
      </c>
      <c r="F1763" s="12">
        <v>0.568299</v>
      </c>
      <c r="G1763" s="14">
        <f>IFERROR(__xludf.DUMMYFUNCTION("FILTER(WholeNMJData!E:E,WholeNMJData!$B:$B=$B1763)"),285.326)</f>
        <v>285.326</v>
      </c>
      <c r="H1763" s="14">
        <f t="shared" si="4"/>
        <v>7.318684592</v>
      </c>
      <c r="I1763" s="14">
        <f>IFERROR(__xludf.DUMMYFUNCTION("FILTER(WholeNMJData!D:D,WholeNMJData!$B:$B=$B1763)"),112.0533)</f>
        <v>112.0533</v>
      </c>
    </row>
    <row r="1764">
      <c r="A1764" s="3"/>
      <c r="B1764" s="3" t="str">
        <f t="shared" si="3"/>
        <v>shi_03m_m67_a3_002</v>
      </c>
      <c r="C1764" s="9" t="s">
        <v>1805</v>
      </c>
      <c r="D1764" s="12">
        <v>7.0</v>
      </c>
      <c r="E1764" s="12">
        <v>2277.012</v>
      </c>
      <c r="F1764" s="12">
        <v>0.632309</v>
      </c>
      <c r="G1764" s="14">
        <f>IFERROR(__xludf.DUMMYFUNCTION("FILTER(WholeNMJData!E:E,WholeNMJData!$B:$B=$B1764)"),285.326)</f>
        <v>285.326</v>
      </c>
      <c r="H1764" s="14">
        <f t="shared" si="4"/>
        <v>7.980387346</v>
      </c>
      <c r="I1764" s="14">
        <f>IFERROR(__xludf.DUMMYFUNCTION("FILTER(WholeNMJData!D:D,WholeNMJData!$B:$B=$B1764)"),112.0533)</f>
        <v>112.0533</v>
      </c>
    </row>
    <row r="1765">
      <c r="A1765" s="3"/>
      <c r="B1765" s="3" t="str">
        <f t="shared" si="3"/>
        <v>shi_03m_m67_a3_002</v>
      </c>
      <c r="C1765" s="9" t="s">
        <v>1806</v>
      </c>
      <c r="D1765" s="12">
        <v>3.0</v>
      </c>
      <c r="E1765" s="12">
        <v>2326.51</v>
      </c>
      <c r="F1765" s="12">
        <v>0.490523</v>
      </c>
      <c r="G1765" s="14">
        <f>IFERROR(__xludf.DUMMYFUNCTION("FILTER(WholeNMJData!E:E,WholeNMJData!$B:$B=$B1765)"),285.326)</f>
        <v>285.326</v>
      </c>
      <c r="H1765" s="14">
        <f t="shared" si="4"/>
        <v>8.153866104</v>
      </c>
      <c r="I1765" s="14">
        <f>IFERROR(__xludf.DUMMYFUNCTION("FILTER(WholeNMJData!D:D,WholeNMJData!$B:$B=$B1765)"),112.0533)</f>
        <v>112.0533</v>
      </c>
    </row>
    <row r="1766">
      <c r="A1766" s="3"/>
      <c r="B1766" s="3" t="str">
        <f t="shared" si="3"/>
        <v>shi_03m_m67_a3_002</v>
      </c>
      <c r="C1766" s="9" t="s">
        <v>1807</v>
      </c>
      <c r="D1766" s="12">
        <v>20.0</v>
      </c>
      <c r="E1766" s="12">
        <v>2706.57</v>
      </c>
      <c r="F1766" s="12">
        <v>0.760738</v>
      </c>
      <c r="G1766" s="14">
        <f>IFERROR(__xludf.DUMMYFUNCTION("FILTER(WholeNMJData!E:E,WholeNMJData!$B:$B=$B1766)"),285.326)</f>
        <v>285.326</v>
      </c>
      <c r="H1766" s="14">
        <f t="shared" si="4"/>
        <v>9.48588632</v>
      </c>
      <c r="I1766" s="14">
        <f>IFERROR(__xludf.DUMMYFUNCTION("FILTER(WholeNMJData!D:D,WholeNMJData!$B:$B=$B1766)"),112.0533)</f>
        <v>112.0533</v>
      </c>
    </row>
    <row r="1767">
      <c r="A1767" s="3"/>
      <c r="B1767" s="3" t="str">
        <f t="shared" si="3"/>
        <v>shi_03m_m67_a3_002</v>
      </c>
      <c r="C1767" s="9" t="s">
        <v>1808</v>
      </c>
      <c r="D1767" s="12">
        <v>3.0</v>
      </c>
      <c r="E1767" s="12">
        <v>2138.249</v>
      </c>
      <c r="F1767" s="12">
        <v>0.247563</v>
      </c>
      <c r="G1767" s="14">
        <f>IFERROR(__xludf.DUMMYFUNCTION("FILTER(WholeNMJData!E:E,WholeNMJData!$B:$B=$B1767)"),285.326)</f>
        <v>285.326</v>
      </c>
      <c r="H1767" s="14">
        <f t="shared" si="4"/>
        <v>7.494055922</v>
      </c>
      <c r="I1767" s="14">
        <f>IFERROR(__xludf.DUMMYFUNCTION("FILTER(WholeNMJData!D:D,WholeNMJData!$B:$B=$B1767)"),112.0533)</f>
        <v>112.0533</v>
      </c>
    </row>
    <row r="1768">
      <c r="A1768" s="3"/>
      <c r="B1768" s="3" t="str">
        <f t="shared" si="3"/>
        <v>shi_03m_m67_a3_002</v>
      </c>
      <c r="C1768" s="9" t="s">
        <v>1809</v>
      </c>
      <c r="D1768" s="12">
        <v>3.0</v>
      </c>
      <c r="E1768" s="12">
        <v>1879.977</v>
      </c>
      <c r="F1768" s="12">
        <v>0.274485</v>
      </c>
      <c r="G1768" s="14">
        <f>IFERROR(__xludf.DUMMYFUNCTION("FILTER(WholeNMJData!E:E,WholeNMJData!$B:$B=$B1768)"),285.326)</f>
        <v>285.326</v>
      </c>
      <c r="H1768" s="14">
        <f t="shared" si="4"/>
        <v>6.588873779</v>
      </c>
      <c r="I1768" s="14">
        <f>IFERROR(__xludf.DUMMYFUNCTION("FILTER(WholeNMJData!D:D,WholeNMJData!$B:$B=$B1768)"),112.0533)</f>
        <v>112.0533</v>
      </c>
    </row>
    <row r="1769">
      <c r="A1769" s="3"/>
      <c r="B1769" s="3" t="str">
        <f t="shared" si="3"/>
        <v>shi_03m_m67_a3_002</v>
      </c>
      <c r="C1769" s="9" t="s">
        <v>1810</v>
      </c>
      <c r="D1769" s="12">
        <v>7.0</v>
      </c>
      <c r="E1769" s="12">
        <v>2269.492</v>
      </c>
      <c r="F1769" s="12">
        <v>0.623214</v>
      </c>
      <c r="G1769" s="14">
        <f>IFERROR(__xludf.DUMMYFUNCTION("FILTER(WholeNMJData!E:E,WholeNMJData!$B:$B=$B1769)"),285.326)</f>
        <v>285.326</v>
      </c>
      <c r="H1769" s="14">
        <f t="shared" si="4"/>
        <v>7.954031529</v>
      </c>
      <c r="I1769" s="14">
        <f>IFERROR(__xludf.DUMMYFUNCTION("FILTER(WholeNMJData!D:D,WholeNMJData!$B:$B=$B1769)"),112.0533)</f>
        <v>112.0533</v>
      </c>
    </row>
    <row r="1770">
      <c r="A1770" s="3"/>
      <c r="B1770" s="3" t="str">
        <f t="shared" si="3"/>
        <v>shi_03m_m67_a3_002</v>
      </c>
      <c r="C1770" s="9" t="s">
        <v>1811</v>
      </c>
      <c r="D1770" s="12">
        <v>30.0</v>
      </c>
      <c r="E1770" s="12">
        <v>2725.816</v>
      </c>
      <c r="F1770" s="12">
        <v>0.628777</v>
      </c>
      <c r="G1770" s="14">
        <f>IFERROR(__xludf.DUMMYFUNCTION("FILTER(WholeNMJData!E:E,WholeNMJData!$B:$B=$B1770)"),285.326)</f>
        <v>285.326</v>
      </c>
      <c r="H1770" s="14">
        <f t="shared" si="4"/>
        <v>9.553338988</v>
      </c>
      <c r="I1770" s="14">
        <f>IFERROR(__xludf.DUMMYFUNCTION("FILTER(WholeNMJData!D:D,WholeNMJData!$B:$B=$B1770)"),112.0533)</f>
        <v>112.0533</v>
      </c>
    </row>
    <row r="1771">
      <c r="A1771" s="3"/>
      <c r="B1771" s="3" t="str">
        <f t="shared" si="3"/>
        <v>shi_03m_m67_a3_002</v>
      </c>
      <c r="C1771" s="9" t="s">
        <v>1812</v>
      </c>
      <c r="D1771" s="12">
        <v>4.0</v>
      </c>
      <c r="E1771" s="12">
        <v>2514.53</v>
      </c>
      <c r="F1771" s="12">
        <v>0.522388</v>
      </c>
      <c r="G1771" s="14">
        <f>IFERROR(__xludf.DUMMYFUNCTION("FILTER(WholeNMJData!E:E,WholeNMJData!$B:$B=$B1771)"),285.326)</f>
        <v>285.326</v>
      </c>
      <c r="H1771" s="14">
        <f t="shared" si="4"/>
        <v>8.812831638</v>
      </c>
      <c r="I1771" s="14">
        <f>IFERROR(__xludf.DUMMYFUNCTION("FILTER(WholeNMJData!D:D,WholeNMJData!$B:$B=$B1771)"),112.0533)</f>
        <v>112.0533</v>
      </c>
    </row>
    <row r="1772">
      <c r="A1772" s="3"/>
      <c r="B1772" s="3" t="str">
        <f t="shared" si="3"/>
        <v>shi_03m_m67_a3_002</v>
      </c>
      <c r="C1772" s="9" t="s">
        <v>1813</v>
      </c>
      <c r="D1772" s="12">
        <v>13.0</v>
      </c>
      <c r="E1772" s="12">
        <v>3583.402</v>
      </c>
      <c r="F1772" s="12">
        <v>0.421917</v>
      </c>
      <c r="G1772" s="14">
        <f>IFERROR(__xludf.DUMMYFUNCTION("FILTER(WholeNMJData!E:E,WholeNMJData!$B:$B=$B1772)"),285.326)</f>
        <v>285.326</v>
      </c>
      <c r="H1772" s="14">
        <f t="shared" si="4"/>
        <v>12.55897465</v>
      </c>
      <c r="I1772" s="14">
        <f>IFERROR(__xludf.DUMMYFUNCTION("FILTER(WholeNMJData!D:D,WholeNMJData!$B:$B=$B1772)"),112.0533)</f>
        <v>112.0533</v>
      </c>
    </row>
    <row r="1773">
      <c r="A1773" s="3"/>
      <c r="B1773" s="3" t="str">
        <f t="shared" si="3"/>
        <v>shi_03m_m67_a3_003</v>
      </c>
      <c r="C1773" s="9" t="s">
        <v>1814</v>
      </c>
      <c r="D1773" s="12">
        <v>3.0</v>
      </c>
      <c r="E1773" s="12">
        <v>2929.95</v>
      </c>
      <c r="F1773" s="12">
        <v>0.472073</v>
      </c>
      <c r="G1773" s="14">
        <f>IFERROR(__xludf.DUMMYFUNCTION("FILTER(WholeNMJData!E:E,WholeNMJData!$B:$B=$B1773)"),349.2826)</f>
        <v>349.2826</v>
      </c>
      <c r="H1773" s="14">
        <f t="shared" si="4"/>
        <v>8.388479701</v>
      </c>
      <c r="I1773" s="14">
        <f>IFERROR(__xludf.DUMMYFUNCTION("FILTER(WholeNMJData!D:D,WholeNMJData!$B:$B=$B1773)"),101.9733)</f>
        <v>101.9733</v>
      </c>
    </row>
    <row r="1774">
      <c r="A1774" s="3"/>
      <c r="B1774" s="3" t="str">
        <f t="shared" si="3"/>
        <v>shi_03m_m67_a3_003</v>
      </c>
      <c r="C1774" s="9" t="s">
        <v>1815</v>
      </c>
      <c r="D1774" s="12">
        <v>210.0</v>
      </c>
      <c r="E1774" s="12">
        <v>8887.799</v>
      </c>
      <c r="F1774" s="12">
        <v>0.522719</v>
      </c>
      <c r="G1774" s="14">
        <f>IFERROR(__xludf.DUMMYFUNCTION("FILTER(WholeNMJData!E:E,WholeNMJData!$B:$B=$B1774)"),349.2826)</f>
        <v>349.2826</v>
      </c>
      <c r="H1774" s="14">
        <f t="shared" si="4"/>
        <v>25.44586819</v>
      </c>
      <c r="I1774" s="14">
        <f>IFERROR(__xludf.DUMMYFUNCTION("FILTER(WholeNMJData!D:D,WholeNMJData!$B:$B=$B1774)"),101.9733)</f>
        <v>101.9733</v>
      </c>
    </row>
    <row r="1775">
      <c r="A1775" s="3"/>
      <c r="B1775" s="3" t="str">
        <f t="shared" si="3"/>
        <v>shi_03m_m67_a3_003</v>
      </c>
      <c r="C1775" s="9" t="s">
        <v>1816</v>
      </c>
      <c r="D1775" s="12">
        <v>8.0</v>
      </c>
      <c r="E1775" s="12">
        <v>3008.119</v>
      </c>
      <c r="F1775" s="12">
        <v>0.523968</v>
      </c>
      <c r="G1775" s="14">
        <f>IFERROR(__xludf.DUMMYFUNCTION("FILTER(WholeNMJData!E:E,WholeNMJData!$B:$B=$B1775)"),349.2826)</f>
        <v>349.2826</v>
      </c>
      <c r="H1775" s="14">
        <f t="shared" si="4"/>
        <v>8.612278424</v>
      </c>
      <c r="I1775" s="14">
        <f>IFERROR(__xludf.DUMMYFUNCTION("FILTER(WholeNMJData!D:D,WholeNMJData!$B:$B=$B1775)"),101.9733)</f>
        <v>101.9733</v>
      </c>
    </row>
    <row r="1776">
      <c r="A1776" s="3"/>
      <c r="B1776" s="3" t="str">
        <f t="shared" si="3"/>
        <v>shi_03m_m67_a3_003</v>
      </c>
      <c r="C1776" s="9" t="s">
        <v>1817</v>
      </c>
      <c r="D1776" s="12">
        <v>8.0</v>
      </c>
      <c r="E1776" s="12">
        <v>2797.436</v>
      </c>
      <c r="F1776" s="12">
        <v>0.394947</v>
      </c>
      <c r="G1776" s="14">
        <f>IFERROR(__xludf.DUMMYFUNCTION("FILTER(WholeNMJData!E:E,WholeNMJData!$B:$B=$B1776)"),349.2826)</f>
        <v>349.2826</v>
      </c>
      <c r="H1776" s="14">
        <f t="shared" si="4"/>
        <v>8.009090633</v>
      </c>
      <c r="I1776" s="14">
        <f>IFERROR(__xludf.DUMMYFUNCTION("FILTER(WholeNMJData!D:D,WholeNMJData!$B:$B=$B1776)"),101.9733)</f>
        <v>101.9733</v>
      </c>
    </row>
    <row r="1777">
      <c r="A1777" s="3"/>
      <c r="B1777" s="3" t="str">
        <f t="shared" si="3"/>
        <v>shi_03m_m67_a3_003</v>
      </c>
      <c r="C1777" s="9" t="s">
        <v>1818</v>
      </c>
      <c r="D1777" s="12">
        <v>3.0</v>
      </c>
      <c r="E1777" s="12">
        <v>2689.682</v>
      </c>
      <c r="F1777" s="12">
        <v>0.165463</v>
      </c>
      <c r="G1777" s="14">
        <f>IFERROR(__xludf.DUMMYFUNCTION("FILTER(WholeNMJData!E:E,WholeNMJData!$B:$B=$B1777)"),349.2826)</f>
        <v>349.2826</v>
      </c>
      <c r="H1777" s="14">
        <f t="shared" si="4"/>
        <v>7.700589723</v>
      </c>
      <c r="I1777" s="14">
        <f>IFERROR(__xludf.DUMMYFUNCTION("FILTER(WholeNMJData!D:D,WholeNMJData!$B:$B=$B1777)"),101.9733)</f>
        <v>101.9733</v>
      </c>
    </row>
    <row r="1778">
      <c r="A1778" s="3"/>
      <c r="B1778" s="3" t="str">
        <f t="shared" si="3"/>
        <v>shi_03m_m67_a3_003</v>
      </c>
      <c r="C1778" s="9" t="s">
        <v>1819</v>
      </c>
      <c r="D1778" s="12">
        <v>16.0</v>
      </c>
      <c r="E1778" s="12">
        <v>3410.721</v>
      </c>
      <c r="F1778" s="12">
        <v>0.579788</v>
      </c>
      <c r="G1778" s="14">
        <f>IFERROR(__xludf.DUMMYFUNCTION("FILTER(WholeNMJData!E:E,WholeNMJData!$B:$B=$B1778)"),349.2826)</f>
        <v>349.2826</v>
      </c>
      <c r="H1778" s="14">
        <f t="shared" si="4"/>
        <v>9.764932464</v>
      </c>
      <c r="I1778" s="14">
        <f>IFERROR(__xludf.DUMMYFUNCTION("FILTER(WholeNMJData!D:D,WholeNMJData!$B:$B=$B1778)"),101.9733)</f>
        <v>101.9733</v>
      </c>
    </row>
    <row r="1779">
      <c r="A1779" s="3"/>
      <c r="B1779" s="3" t="str">
        <f t="shared" si="3"/>
        <v>shi_03m_m67_a3_003</v>
      </c>
      <c r="C1779" s="9" t="s">
        <v>1820</v>
      </c>
      <c r="D1779" s="12">
        <v>6.0</v>
      </c>
      <c r="E1779" s="12">
        <v>2780.27</v>
      </c>
      <c r="F1779" s="12">
        <v>0.425249</v>
      </c>
      <c r="G1779" s="14">
        <f>IFERROR(__xludf.DUMMYFUNCTION("FILTER(WholeNMJData!E:E,WholeNMJData!$B:$B=$B1779)"),349.2826)</f>
        <v>349.2826</v>
      </c>
      <c r="H1779" s="14">
        <f t="shared" si="4"/>
        <v>7.959944183</v>
      </c>
      <c r="I1779" s="14">
        <f>IFERROR(__xludf.DUMMYFUNCTION("FILTER(WholeNMJData!D:D,WholeNMJData!$B:$B=$B1779)"),101.9733)</f>
        <v>101.9733</v>
      </c>
    </row>
    <row r="1780">
      <c r="A1780" s="3"/>
      <c r="B1780" s="3" t="str">
        <f t="shared" si="3"/>
        <v>shi_03m_m67_a3_003</v>
      </c>
      <c r="C1780" s="9" t="s">
        <v>1821</v>
      </c>
      <c r="D1780" s="12">
        <v>7.0</v>
      </c>
      <c r="E1780" s="12">
        <v>2904.997</v>
      </c>
      <c r="F1780" s="12">
        <v>0.312364</v>
      </c>
      <c r="G1780" s="14">
        <f>IFERROR(__xludf.DUMMYFUNCTION("FILTER(WholeNMJData!E:E,WholeNMJData!$B:$B=$B1780)"),349.2826)</f>
        <v>349.2826</v>
      </c>
      <c r="H1780" s="14">
        <f t="shared" si="4"/>
        <v>8.317038982</v>
      </c>
      <c r="I1780" s="14">
        <f>IFERROR(__xludf.DUMMYFUNCTION("FILTER(WholeNMJData!D:D,WholeNMJData!$B:$B=$B1780)"),101.9733)</f>
        <v>101.9733</v>
      </c>
    </row>
    <row r="1781">
      <c r="A1781" s="3"/>
      <c r="B1781" s="3" t="str">
        <f t="shared" si="3"/>
        <v>shi_03m_m67_a3_003</v>
      </c>
      <c r="C1781" s="9" t="s">
        <v>1822</v>
      </c>
      <c r="D1781" s="12">
        <v>5.0</v>
      </c>
      <c r="E1781" s="12">
        <v>3200.286</v>
      </c>
      <c r="F1781" s="12">
        <v>0.327297</v>
      </c>
      <c r="G1781" s="14">
        <f>IFERROR(__xludf.DUMMYFUNCTION("FILTER(WholeNMJData!E:E,WholeNMJData!$B:$B=$B1781)"),349.2826)</f>
        <v>349.2826</v>
      </c>
      <c r="H1781" s="14">
        <f t="shared" si="4"/>
        <v>9.1624547</v>
      </c>
      <c r="I1781" s="14">
        <f>IFERROR(__xludf.DUMMYFUNCTION("FILTER(WholeNMJData!D:D,WholeNMJData!$B:$B=$B1781)"),101.9733)</f>
        <v>101.9733</v>
      </c>
    </row>
    <row r="1782">
      <c r="A1782" s="3"/>
      <c r="B1782" s="3" t="str">
        <f t="shared" si="3"/>
        <v>shi_03m_m67_a3_003</v>
      </c>
      <c r="C1782" s="9" t="s">
        <v>1823</v>
      </c>
      <c r="D1782" s="12">
        <v>3.0</v>
      </c>
      <c r="E1782" s="12">
        <v>3153.137</v>
      </c>
      <c r="F1782" s="12">
        <v>0.429947</v>
      </c>
      <c r="G1782" s="14">
        <f>IFERROR(__xludf.DUMMYFUNCTION("FILTER(WholeNMJData!E:E,WholeNMJData!$B:$B=$B1782)"),349.2826)</f>
        <v>349.2826</v>
      </c>
      <c r="H1782" s="14">
        <f t="shared" si="4"/>
        <v>9.027466584</v>
      </c>
      <c r="I1782" s="14">
        <f>IFERROR(__xludf.DUMMYFUNCTION("FILTER(WholeNMJData!D:D,WholeNMJData!$B:$B=$B1782)"),101.9733)</f>
        <v>101.9733</v>
      </c>
    </row>
    <row r="1783">
      <c r="A1783" s="3"/>
      <c r="B1783" s="3" t="str">
        <f t="shared" si="3"/>
        <v>shi_03m_m67_a3_003</v>
      </c>
      <c r="C1783" s="9" t="s">
        <v>1824</v>
      </c>
      <c r="D1783" s="12">
        <v>32.0</v>
      </c>
      <c r="E1783" s="12">
        <v>3708.254</v>
      </c>
      <c r="F1783" s="12">
        <v>0.626046</v>
      </c>
      <c r="G1783" s="14">
        <f>IFERROR(__xludf.DUMMYFUNCTION("FILTER(WholeNMJData!E:E,WholeNMJData!$B:$B=$B1783)"),349.2826)</f>
        <v>349.2826</v>
      </c>
      <c r="H1783" s="14">
        <f t="shared" si="4"/>
        <v>10.61677278</v>
      </c>
      <c r="I1783" s="14">
        <f>IFERROR(__xludf.DUMMYFUNCTION("FILTER(WholeNMJData!D:D,WholeNMJData!$B:$B=$B1783)"),101.9733)</f>
        <v>101.9733</v>
      </c>
    </row>
    <row r="1784">
      <c r="A1784" s="3"/>
      <c r="B1784" s="3" t="str">
        <f t="shared" si="3"/>
        <v>shi_03m_m67_a3_003</v>
      </c>
      <c r="C1784" s="9" t="s">
        <v>1825</v>
      </c>
      <c r="D1784" s="12">
        <v>4.0</v>
      </c>
      <c r="E1784" s="12">
        <v>2779.258</v>
      </c>
      <c r="F1784" s="12">
        <v>0.318771</v>
      </c>
      <c r="G1784" s="14">
        <f>IFERROR(__xludf.DUMMYFUNCTION("FILTER(WholeNMJData!E:E,WholeNMJData!$B:$B=$B1784)"),349.2826)</f>
        <v>349.2826</v>
      </c>
      <c r="H1784" s="14">
        <f t="shared" si="4"/>
        <v>7.957046815</v>
      </c>
      <c r="I1784" s="14">
        <f>IFERROR(__xludf.DUMMYFUNCTION("FILTER(WholeNMJData!D:D,WholeNMJData!$B:$B=$B1784)"),101.9733)</f>
        <v>101.9733</v>
      </c>
    </row>
    <row r="1785">
      <c r="A1785" s="3"/>
      <c r="B1785" s="3" t="str">
        <f t="shared" si="3"/>
        <v>shi_03m_m67_a3_003</v>
      </c>
      <c r="C1785" s="9" t="s">
        <v>1826</v>
      </c>
      <c r="D1785" s="12">
        <v>107.0</v>
      </c>
      <c r="E1785" s="12">
        <v>4083.402</v>
      </c>
      <c r="F1785" s="12">
        <v>0.781557</v>
      </c>
      <c r="G1785" s="14">
        <f>IFERROR(__xludf.DUMMYFUNCTION("FILTER(WholeNMJData!E:E,WholeNMJData!$B:$B=$B1785)"),349.2826)</f>
        <v>349.2826</v>
      </c>
      <c r="H1785" s="14">
        <f t="shared" si="4"/>
        <v>11.69082571</v>
      </c>
      <c r="I1785" s="14">
        <f>IFERROR(__xludf.DUMMYFUNCTION("FILTER(WholeNMJData!D:D,WholeNMJData!$B:$B=$B1785)"),101.9733)</f>
        <v>101.9733</v>
      </c>
    </row>
    <row r="1786">
      <c r="A1786" s="3"/>
      <c r="B1786" s="3" t="str">
        <f t="shared" si="3"/>
        <v>shi_03m_m67_a3_003</v>
      </c>
      <c r="C1786" s="9" t="s">
        <v>1827</v>
      </c>
      <c r="D1786" s="12">
        <v>4.0</v>
      </c>
      <c r="E1786" s="12">
        <v>3035.946</v>
      </c>
      <c r="F1786" s="12">
        <v>0.398933</v>
      </c>
      <c r="G1786" s="14">
        <f>IFERROR(__xludf.DUMMYFUNCTION("FILTER(WholeNMJData!E:E,WholeNMJData!$B:$B=$B1786)"),349.2826)</f>
        <v>349.2826</v>
      </c>
      <c r="H1786" s="14">
        <f t="shared" si="4"/>
        <v>8.691947437</v>
      </c>
      <c r="I1786" s="14">
        <f>IFERROR(__xludf.DUMMYFUNCTION("FILTER(WholeNMJData!D:D,WholeNMJData!$B:$B=$B1786)"),101.9733)</f>
        <v>101.9733</v>
      </c>
    </row>
    <row r="1787">
      <c r="A1787" s="3"/>
      <c r="B1787" s="3" t="str">
        <f t="shared" si="3"/>
        <v>shi_03m_m67_a3_003</v>
      </c>
      <c r="C1787" s="9" t="s">
        <v>1828</v>
      </c>
      <c r="D1787" s="12">
        <v>3.0</v>
      </c>
      <c r="E1787" s="12">
        <v>2928.439</v>
      </c>
      <c r="F1787" s="12">
        <v>0.126198</v>
      </c>
      <c r="G1787" s="14">
        <f>IFERROR(__xludf.DUMMYFUNCTION("FILTER(WholeNMJData!E:E,WholeNMJData!$B:$B=$B1787)"),349.2826)</f>
        <v>349.2826</v>
      </c>
      <c r="H1787" s="14">
        <f t="shared" si="4"/>
        <v>8.384153691</v>
      </c>
      <c r="I1787" s="14">
        <f>IFERROR(__xludf.DUMMYFUNCTION("FILTER(WholeNMJData!D:D,WholeNMJData!$B:$B=$B1787)"),101.9733)</f>
        <v>101.9733</v>
      </c>
    </row>
    <row r="1788">
      <c r="A1788" s="3"/>
      <c r="B1788" s="3" t="str">
        <f t="shared" si="3"/>
        <v>shi_03m_m67_a3_003</v>
      </c>
      <c r="C1788" s="9" t="s">
        <v>1829</v>
      </c>
      <c r="D1788" s="12">
        <v>24.0</v>
      </c>
      <c r="E1788" s="12">
        <v>3692.061</v>
      </c>
      <c r="F1788" s="12">
        <v>0.696097</v>
      </c>
      <c r="G1788" s="14">
        <f>IFERROR(__xludf.DUMMYFUNCTION("FILTER(WholeNMJData!E:E,WholeNMJData!$B:$B=$B1788)"),349.2826)</f>
        <v>349.2826</v>
      </c>
      <c r="H1788" s="14">
        <f t="shared" si="4"/>
        <v>10.57041204</v>
      </c>
      <c r="I1788" s="14">
        <f>IFERROR(__xludf.DUMMYFUNCTION("FILTER(WholeNMJData!D:D,WholeNMJData!$B:$B=$B1788)"),101.9733)</f>
        <v>101.9733</v>
      </c>
    </row>
    <row r="1789">
      <c r="A1789" s="3"/>
      <c r="B1789" s="3" t="str">
        <f t="shared" si="3"/>
        <v>shi_03m_m67_a3_003</v>
      </c>
      <c r="C1789" s="9" t="s">
        <v>1830</v>
      </c>
      <c r="D1789" s="12">
        <v>11.0</v>
      </c>
      <c r="E1789" s="12">
        <v>3228.69</v>
      </c>
      <c r="F1789" s="12">
        <v>0.382217</v>
      </c>
      <c r="G1789" s="14">
        <f>IFERROR(__xludf.DUMMYFUNCTION("FILTER(WholeNMJData!E:E,WholeNMJData!$B:$B=$B1789)"),349.2826)</f>
        <v>349.2826</v>
      </c>
      <c r="H1789" s="14">
        <f t="shared" si="4"/>
        <v>9.24377567</v>
      </c>
      <c r="I1789" s="14">
        <f>IFERROR(__xludf.DUMMYFUNCTION("FILTER(WholeNMJData!D:D,WholeNMJData!$B:$B=$B1789)"),101.9733)</f>
        <v>101.9733</v>
      </c>
    </row>
    <row r="1790">
      <c r="A1790" s="3"/>
      <c r="B1790" s="3" t="str">
        <f t="shared" si="3"/>
        <v>shi_03m_m67_a3_003</v>
      </c>
      <c r="C1790" s="9" t="s">
        <v>1831</v>
      </c>
      <c r="D1790" s="12">
        <v>10.0</v>
      </c>
      <c r="E1790" s="12">
        <v>3081.443</v>
      </c>
      <c r="F1790" s="12">
        <v>0.483459</v>
      </c>
      <c r="G1790" s="14">
        <f>IFERROR(__xludf.DUMMYFUNCTION("FILTER(WholeNMJData!E:E,WholeNMJData!$B:$B=$B1790)"),349.2826)</f>
        <v>349.2826</v>
      </c>
      <c r="H1790" s="14">
        <f t="shared" si="4"/>
        <v>8.822205859</v>
      </c>
      <c r="I1790" s="14">
        <f>IFERROR(__xludf.DUMMYFUNCTION("FILTER(WholeNMJData!D:D,WholeNMJData!$B:$B=$B1790)"),101.9733)</f>
        <v>101.9733</v>
      </c>
    </row>
    <row r="1791">
      <c r="A1791" s="3"/>
      <c r="B1791" s="3" t="str">
        <f t="shared" si="3"/>
        <v>shi_03m_m67_a3_003</v>
      </c>
      <c r="C1791" s="9" t="s">
        <v>1832</v>
      </c>
      <c r="D1791" s="12">
        <v>3.0</v>
      </c>
      <c r="E1791" s="12">
        <v>3052.321</v>
      </c>
      <c r="F1791" s="12">
        <v>0.559774</v>
      </c>
      <c r="G1791" s="14">
        <f>IFERROR(__xludf.DUMMYFUNCTION("FILTER(WholeNMJData!E:E,WholeNMJData!$B:$B=$B1791)"),349.2826)</f>
        <v>349.2826</v>
      </c>
      <c r="H1791" s="14">
        <f t="shared" si="4"/>
        <v>8.738829246</v>
      </c>
      <c r="I1791" s="14">
        <f>IFERROR(__xludf.DUMMYFUNCTION("FILTER(WholeNMJData!D:D,WholeNMJData!$B:$B=$B1791)"),101.9733)</f>
        <v>101.9733</v>
      </c>
    </row>
    <row r="1792">
      <c r="A1792" s="3"/>
      <c r="B1792" s="3" t="str">
        <f t="shared" si="3"/>
        <v>shi_03m_m67_a3_003</v>
      </c>
      <c r="C1792" s="9" t="s">
        <v>1833</v>
      </c>
      <c r="D1792" s="12">
        <v>3.0</v>
      </c>
      <c r="E1792" s="12">
        <v>3071.248</v>
      </c>
      <c r="F1792" s="12">
        <v>0.411228</v>
      </c>
      <c r="G1792" s="14">
        <f>IFERROR(__xludf.DUMMYFUNCTION("FILTER(WholeNMJData!E:E,WholeNMJData!$B:$B=$B1792)"),349.2826)</f>
        <v>349.2826</v>
      </c>
      <c r="H1792" s="14">
        <f t="shared" si="4"/>
        <v>8.793017459</v>
      </c>
      <c r="I1792" s="14">
        <f>IFERROR(__xludf.DUMMYFUNCTION("FILTER(WholeNMJData!D:D,WholeNMJData!$B:$B=$B1792)"),101.9733)</f>
        <v>101.9733</v>
      </c>
    </row>
    <row r="1793">
      <c r="A1793" s="3"/>
      <c r="B1793" s="3" t="str">
        <f t="shared" si="3"/>
        <v>shi_03m_m67_a3_003</v>
      </c>
      <c r="C1793" s="9" t="s">
        <v>1834</v>
      </c>
      <c r="D1793" s="12">
        <v>4.0</v>
      </c>
      <c r="E1793" s="12">
        <v>2810.933</v>
      </c>
      <c r="F1793" s="12">
        <v>0.388524</v>
      </c>
      <c r="G1793" s="14">
        <f>IFERROR(__xludf.DUMMYFUNCTION("FILTER(WholeNMJData!E:E,WholeNMJData!$B:$B=$B1793)"),349.2826)</f>
        <v>349.2826</v>
      </c>
      <c r="H1793" s="14">
        <f t="shared" si="4"/>
        <v>8.047732696</v>
      </c>
      <c r="I1793" s="14">
        <f>IFERROR(__xludf.DUMMYFUNCTION("FILTER(WholeNMJData!D:D,WholeNMJData!$B:$B=$B1793)"),101.9733)</f>
        <v>101.9733</v>
      </c>
    </row>
    <row r="1794">
      <c r="A1794" s="3"/>
      <c r="B1794" s="3" t="str">
        <f t="shared" si="3"/>
        <v>shi_03m_m67_a3_003</v>
      </c>
      <c r="C1794" s="9" t="s">
        <v>1835</v>
      </c>
      <c r="D1794" s="12">
        <v>3.0</v>
      </c>
      <c r="E1794" s="12">
        <v>3090.069</v>
      </c>
      <c r="F1794" s="12">
        <v>0.284466</v>
      </c>
      <c r="G1794" s="14">
        <f>IFERROR(__xludf.DUMMYFUNCTION("FILTER(WholeNMJData!E:E,WholeNMJData!$B:$B=$B1794)"),349.2826)</f>
        <v>349.2826</v>
      </c>
      <c r="H1794" s="14">
        <f t="shared" si="4"/>
        <v>8.846902193</v>
      </c>
      <c r="I1794" s="14">
        <f>IFERROR(__xludf.DUMMYFUNCTION("FILTER(WholeNMJData!D:D,WholeNMJData!$B:$B=$B1794)"),101.9733)</f>
        <v>101.9733</v>
      </c>
    </row>
    <row r="1795">
      <c r="A1795" s="3"/>
      <c r="B1795" s="3" t="str">
        <f t="shared" si="3"/>
        <v>shi_03m_m67_a3_003</v>
      </c>
      <c r="C1795" s="9" t="s">
        <v>1836</v>
      </c>
      <c r="D1795" s="12">
        <v>4.0</v>
      </c>
      <c r="E1795" s="12">
        <v>3630.834</v>
      </c>
      <c r="F1795" s="12">
        <v>0.526829</v>
      </c>
      <c r="G1795" s="14">
        <f>IFERROR(__xludf.DUMMYFUNCTION("FILTER(WholeNMJData!E:E,WholeNMJData!$B:$B=$B1795)"),349.2826)</f>
        <v>349.2826</v>
      </c>
      <c r="H1795" s="14">
        <f t="shared" si="4"/>
        <v>10.39511845</v>
      </c>
      <c r="I1795" s="14">
        <f>IFERROR(__xludf.DUMMYFUNCTION("FILTER(WholeNMJData!D:D,WholeNMJData!$B:$B=$B1795)"),101.9733)</f>
        <v>101.9733</v>
      </c>
    </row>
    <row r="1796">
      <c r="A1796" s="3"/>
      <c r="B1796" s="3" t="str">
        <f t="shared" si="3"/>
        <v>shi_03m_m67_a3_003</v>
      </c>
      <c r="C1796" s="9" t="s">
        <v>1837</v>
      </c>
      <c r="D1796" s="12">
        <v>98.0</v>
      </c>
      <c r="E1796" s="12">
        <v>4040.492</v>
      </c>
      <c r="F1796" s="12">
        <v>0.813931</v>
      </c>
      <c r="G1796" s="14">
        <f>IFERROR(__xludf.DUMMYFUNCTION("FILTER(WholeNMJData!E:E,WholeNMJData!$B:$B=$B1796)"),349.2826)</f>
        <v>349.2826</v>
      </c>
      <c r="H1796" s="14">
        <f t="shared" si="4"/>
        <v>11.5679739</v>
      </c>
      <c r="I1796" s="14">
        <f>IFERROR(__xludf.DUMMYFUNCTION("FILTER(WholeNMJData!D:D,WholeNMJData!$B:$B=$B1796)"),101.9733)</f>
        <v>101.9733</v>
      </c>
    </row>
    <row r="1797">
      <c r="A1797" s="3"/>
      <c r="B1797" s="3" t="str">
        <f t="shared" si="3"/>
        <v>shi_03m_m67_a3_003</v>
      </c>
      <c r="C1797" s="9" t="s">
        <v>1838</v>
      </c>
      <c r="D1797" s="12">
        <v>4.0</v>
      </c>
      <c r="E1797" s="12">
        <v>3021.758</v>
      </c>
      <c r="F1797" s="12">
        <v>0.352953</v>
      </c>
      <c r="G1797" s="14">
        <f>IFERROR(__xludf.DUMMYFUNCTION("FILTER(WholeNMJData!E:E,WholeNMJData!$B:$B=$B1797)"),349.2826)</f>
        <v>349.2826</v>
      </c>
      <c r="H1797" s="14">
        <f t="shared" si="4"/>
        <v>8.651327034</v>
      </c>
      <c r="I1797" s="14">
        <f>IFERROR(__xludf.DUMMYFUNCTION("FILTER(WholeNMJData!D:D,WholeNMJData!$B:$B=$B1797)"),101.9733)</f>
        <v>101.9733</v>
      </c>
    </row>
    <row r="1798">
      <c r="A1798" s="3"/>
      <c r="B1798" s="3" t="str">
        <f t="shared" si="3"/>
        <v>shi_03m_m67_a3_003</v>
      </c>
      <c r="C1798" s="9" t="s">
        <v>1839</v>
      </c>
      <c r="D1798" s="12">
        <v>4.0</v>
      </c>
      <c r="E1798" s="12">
        <v>2295.926</v>
      </c>
      <c r="F1798" s="12">
        <v>0.274356</v>
      </c>
      <c r="G1798" s="14">
        <f>IFERROR(__xludf.DUMMYFUNCTION("FILTER(WholeNMJData!E:E,WholeNMJData!$B:$B=$B1798)"),349.2826)</f>
        <v>349.2826</v>
      </c>
      <c r="H1798" s="14">
        <f t="shared" si="4"/>
        <v>6.57326188</v>
      </c>
      <c r="I1798" s="14">
        <f>IFERROR(__xludf.DUMMYFUNCTION("FILTER(WholeNMJData!D:D,WholeNMJData!$B:$B=$B1798)"),101.9733)</f>
        <v>101.9733</v>
      </c>
    </row>
    <row r="1799">
      <c r="A1799" s="3"/>
      <c r="B1799" s="3" t="str">
        <f t="shared" si="3"/>
        <v>shi_03m_m67_a3_003</v>
      </c>
      <c r="C1799" s="9" t="s">
        <v>1840</v>
      </c>
      <c r="D1799" s="12">
        <v>4.0</v>
      </c>
      <c r="E1799" s="12">
        <v>2633.136</v>
      </c>
      <c r="F1799" s="12">
        <v>0.205207</v>
      </c>
      <c r="G1799" s="14">
        <f>IFERROR(__xludf.DUMMYFUNCTION("FILTER(WholeNMJData!E:E,WholeNMJData!$B:$B=$B1799)"),349.2826)</f>
        <v>349.2826</v>
      </c>
      <c r="H1799" s="14">
        <f t="shared" si="4"/>
        <v>7.538697891</v>
      </c>
      <c r="I1799" s="14">
        <f>IFERROR(__xludf.DUMMYFUNCTION("FILTER(WholeNMJData!D:D,WholeNMJData!$B:$B=$B1799)"),101.9733)</f>
        <v>101.9733</v>
      </c>
    </row>
    <row r="1800">
      <c r="A1800" s="3"/>
      <c r="B1800" s="3" t="str">
        <f t="shared" si="3"/>
        <v>shi_03m_m67_a3_003</v>
      </c>
      <c r="C1800" s="9" t="s">
        <v>1841</v>
      </c>
      <c r="D1800" s="12">
        <v>6.0</v>
      </c>
      <c r="E1800" s="12">
        <v>2592.396</v>
      </c>
      <c r="F1800" s="12">
        <v>0.488588</v>
      </c>
      <c r="G1800" s="14">
        <f>IFERROR(__xludf.DUMMYFUNCTION("FILTER(WholeNMJData!E:E,WholeNMJData!$B:$B=$B1800)"),349.2826)</f>
        <v>349.2826</v>
      </c>
      <c r="H1800" s="14">
        <f t="shared" si="4"/>
        <v>7.422058814</v>
      </c>
      <c r="I1800" s="14">
        <f>IFERROR(__xludf.DUMMYFUNCTION("FILTER(WholeNMJData!D:D,WholeNMJData!$B:$B=$B1800)"),101.9733)</f>
        <v>101.9733</v>
      </c>
    </row>
    <row r="1801">
      <c r="A1801" s="3"/>
      <c r="B1801" s="3" t="str">
        <f t="shared" si="3"/>
        <v>shi_03m_m67_a3_003</v>
      </c>
      <c r="C1801" s="9" t="s">
        <v>1842</v>
      </c>
      <c r="D1801" s="12">
        <v>3.0</v>
      </c>
      <c r="E1801" s="12">
        <v>2627.734</v>
      </c>
      <c r="F1801" s="12">
        <v>0.359313</v>
      </c>
      <c r="G1801" s="14">
        <f>IFERROR(__xludf.DUMMYFUNCTION("FILTER(WholeNMJData!E:E,WholeNMJData!$B:$B=$B1801)"),349.2826)</f>
        <v>349.2826</v>
      </c>
      <c r="H1801" s="14">
        <f t="shared" si="4"/>
        <v>7.523231904</v>
      </c>
      <c r="I1801" s="14">
        <f>IFERROR(__xludf.DUMMYFUNCTION("FILTER(WholeNMJData!D:D,WholeNMJData!$B:$B=$B1801)"),101.9733)</f>
        <v>101.9733</v>
      </c>
    </row>
    <row r="1802">
      <c r="A1802" s="3"/>
      <c r="B1802" s="3" t="str">
        <f t="shared" si="3"/>
        <v>shi_03m_m67_a3_003</v>
      </c>
      <c r="C1802" s="9" t="s">
        <v>1843</v>
      </c>
      <c r="D1802" s="12">
        <v>6.0</v>
      </c>
      <c r="E1802" s="12">
        <v>2562.862</v>
      </c>
      <c r="F1802" s="12">
        <v>0.365498</v>
      </c>
      <c r="G1802" s="14">
        <f>IFERROR(__xludf.DUMMYFUNCTION("FILTER(WholeNMJData!E:E,WholeNMJData!$B:$B=$B1802)"),349.2826)</f>
        <v>349.2826</v>
      </c>
      <c r="H1802" s="14">
        <f t="shared" si="4"/>
        <v>7.337502641</v>
      </c>
      <c r="I1802" s="14">
        <f>IFERROR(__xludf.DUMMYFUNCTION("FILTER(WholeNMJData!D:D,WholeNMJData!$B:$B=$B1802)"),101.9733)</f>
        <v>101.9733</v>
      </c>
    </row>
    <row r="1803">
      <c r="A1803" s="3"/>
      <c r="B1803" s="3" t="str">
        <f t="shared" si="3"/>
        <v>shi_03m_m67_a3_003</v>
      </c>
      <c r="C1803" s="9" t="s">
        <v>1844</v>
      </c>
      <c r="D1803" s="12">
        <v>17.0</v>
      </c>
      <c r="E1803" s="12">
        <v>3051.357</v>
      </c>
      <c r="F1803" s="12">
        <v>0.377044</v>
      </c>
      <c r="G1803" s="14">
        <f>IFERROR(__xludf.DUMMYFUNCTION("FILTER(WholeNMJData!E:E,WholeNMJData!$B:$B=$B1803)"),349.2826)</f>
        <v>349.2826</v>
      </c>
      <c r="H1803" s="14">
        <f t="shared" si="4"/>
        <v>8.736069303</v>
      </c>
      <c r="I1803" s="14">
        <f>IFERROR(__xludf.DUMMYFUNCTION("FILTER(WholeNMJData!D:D,WholeNMJData!$B:$B=$B1803)"),101.9733)</f>
        <v>101.9733</v>
      </c>
    </row>
    <row r="1804">
      <c r="A1804" s="3"/>
      <c r="B1804" s="3" t="str">
        <f t="shared" si="3"/>
        <v>shi_03m_m67_a3_003</v>
      </c>
      <c r="C1804" s="9" t="s">
        <v>1845</v>
      </c>
      <c r="D1804" s="12">
        <v>14.0</v>
      </c>
      <c r="E1804" s="12">
        <v>3683.145</v>
      </c>
      <c r="F1804" s="12">
        <v>0.957166</v>
      </c>
      <c r="G1804" s="14">
        <f>IFERROR(__xludf.DUMMYFUNCTION("FILTER(WholeNMJData!E:E,WholeNMJData!$B:$B=$B1804)"),349.2826)</f>
        <v>349.2826</v>
      </c>
      <c r="H1804" s="14">
        <f t="shared" si="4"/>
        <v>10.54488543</v>
      </c>
      <c r="I1804" s="14">
        <f>IFERROR(__xludf.DUMMYFUNCTION("FILTER(WholeNMJData!D:D,WholeNMJData!$B:$B=$B1804)"),101.9733)</f>
        <v>101.9733</v>
      </c>
    </row>
    <row r="1805">
      <c r="A1805" s="3"/>
      <c r="B1805" s="3" t="str">
        <f t="shared" si="3"/>
        <v>shi_03m_m67_a3_003</v>
      </c>
      <c r="C1805" s="9" t="s">
        <v>1846</v>
      </c>
      <c r="D1805" s="12">
        <v>20.0</v>
      </c>
      <c r="E1805" s="12">
        <v>2923.832</v>
      </c>
      <c r="F1805" s="12">
        <v>0.490851</v>
      </c>
      <c r="G1805" s="14">
        <f>IFERROR(__xludf.DUMMYFUNCTION("FILTER(WholeNMJData!E:E,WholeNMJData!$B:$B=$B1805)"),349.2826)</f>
        <v>349.2826</v>
      </c>
      <c r="H1805" s="14">
        <f t="shared" si="4"/>
        <v>8.370963798</v>
      </c>
      <c r="I1805" s="14">
        <f>IFERROR(__xludf.DUMMYFUNCTION("FILTER(WholeNMJData!D:D,WholeNMJData!$B:$B=$B1805)"),101.9733)</f>
        <v>101.9733</v>
      </c>
    </row>
    <row r="1806">
      <c r="A1806" s="3"/>
      <c r="B1806" s="3" t="str">
        <f t="shared" si="3"/>
        <v>shi_03m_m67_a3_003</v>
      </c>
      <c r="C1806" s="9" t="s">
        <v>1847</v>
      </c>
      <c r="D1806" s="12">
        <v>75.0</v>
      </c>
      <c r="E1806" s="12">
        <v>4178.29</v>
      </c>
      <c r="F1806" s="12">
        <v>0.757725</v>
      </c>
      <c r="G1806" s="14">
        <f>IFERROR(__xludf.DUMMYFUNCTION("FILTER(WholeNMJData!E:E,WholeNMJData!$B:$B=$B1806)"),349.2826)</f>
        <v>349.2826</v>
      </c>
      <c r="H1806" s="14">
        <f t="shared" si="4"/>
        <v>11.96249112</v>
      </c>
      <c r="I1806" s="14">
        <f>IFERROR(__xludf.DUMMYFUNCTION("FILTER(WholeNMJData!D:D,WholeNMJData!$B:$B=$B1806)"),101.9733)</f>
        <v>101.9733</v>
      </c>
    </row>
    <row r="1807">
      <c r="A1807" s="3"/>
      <c r="B1807" s="3" t="str">
        <f t="shared" si="3"/>
        <v>shi_03m_m67_a3_003</v>
      </c>
      <c r="C1807" s="9" t="s">
        <v>1848</v>
      </c>
      <c r="D1807" s="12">
        <v>3.0</v>
      </c>
      <c r="E1807" s="12">
        <v>2639.839</v>
      </c>
      <c r="F1807" s="12">
        <v>0.283487</v>
      </c>
      <c r="G1807" s="14">
        <f>IFERROR(__xludf.DUMMYFUNCTION("FILTER(WholeNMJData!E:E,WholeNMJData!$B:$B=$B1807)"),349.2826)</f>
        <v>349.2826</v>
      </c>
      <c r="H1807" s="14">
        <f t="shared" si="4"/>
        <v>7.557888655</v>
      </c>
      <c r="I1807" s="14">
        <f>IFERROR(__xludf.DUMMYFUNCTION("FILTER(WholeNMJData!D:D,WholeNMJData!$B:$B=$B1807)"),101.9733)</f>
        <v>101.9733</v>
      </c>
    </row>
    <row r="1808">
      <c r="A1808" s="3"/>
      <c r="B1808" s="3" t="str">
        <f t="shared" si="3"/>
        <v>shi_03m_m67_a3_003</v>
      </c>
      <c r="C1808" s="9" t="s">
        <v>1849</v>
      </c>
      <c r="D1808" s="12">
        <v>10.0</v>
      </c>
      <c r="E1808" s="12">
        <v>2811.655</v>
      </c>
      <c r="F1808" s="12">
        <v>0.681096</v>
      </c>
      <c r="G1808" s="14">
        <f>IFERROR(__xludf.DUMMYFUNCTION("FILTER(WholeNMJData!E:E,WholeNMJData!$B:$B=$B1808)"),349.2826)</f>
        <v>349.2826</v>
      </c>
      <c r="H1808" s="14">
        <f t="shared" si="4"/>
        <v>8.04979979</v>
      </c>
      <c r="I1808" s="14">
        <f>IFERROR(__xludf.DUMMYFUNCTION("FILTER(WholeNMJData!D:D,WholeNMJData!$B:$B=$B1808)"),101.9733)</f>
        <v>101.9733</v>
      </c>
    </row>
    <row r="1809">
      <c r="A1809" s="3"/>
      <c r="B1809" s="3" t="str">
        <f t="shared" si="3"/>
        <v>shi_03m_m67_a3_003</v>
      </c>
      <c r="C1809" s="9" t="s">
        <v>1850</v>
      </c>
      <c r="D1809" s="12">
        <v>5.0</v>
      </c>
      <c r="E1809" s="12">
        <v>2524.842</v>
      </c>
      <c r="F1809" s="12">
        <v>0.451163</v>
      </c>
      <c r="G1809" s="14">
        <f>IFERROR(__xludf.DUMMYFUNCTION("FILTER(WholeNMJData!E:E,WholeNMJData!$B:$B=$B1809)"),349.2826)</f>
        <v>349.2826</v>
      </c>
      <c r="H1809" s="14">
        <f t="shared" si="4"/>
        <v>7.228650955</v>
      </c>
      <c r="I1809" s="14">
        <f>IFERROR(__xludf.DUMMYFUNCTION("FILTER(WholeNMJData!D:D,WholeNMJData!$B:$B=$B1809)"),101.9733)</f>
        <v>101.9733</v>
      </c>
    </row>
    <row r="1810">
      <c r="A1810" s="3"/>
      <c r="B1810" s="3" t="str">
        <f t="shared" si="3"/>
        <v>shi_03m_m67_a3_003</v>
      </c>
      <c r="C1810" s="9" t="s">
        <v>1851</v>
      </c>
      <c r="D1810" s="12">
        <v>8.0</v>
      </c>
      <c r="E1810" s="12">
        <v>2768.107</v>
      </c>
      <c r="F1810" s="12">
        <v>0.3653</v>
      </c>
      <c r="G1810" s="14">
        <f>IFERROR(__xludf.DUMMYFUNCTION("FILTER(WholeNMJData!E:E,WholeNMJData!$B:$B=$B1810)"),349.2826)</f>
        <v>349.2826</v>
      </c>
      <c r="H1810" s="14">
        <f t="shared" si="4"/>
        <v>7.925121377</v>
      </c>
      <c r="I1810" s="14">
        <f>IFERROR(__xludf.DUMMYFUNCTION("FILTER(WholeNMJData!D:D,WholeNMJData!$B:$B=$B1810)"),101.9733)</f>
        <v>101.9733</v>
      </c>
    </row>
    <row r="1811">
      <c r="A1811" s="3"/>
      <c r="B1811" s="3" t="str">
        <f t="shared" si="3"/>
        <v>shi_03m_m67_a3_003</v>
      </c>
      <c r="C1811" s="9" t="s">
        <v>1852</v>
      </c>
      <c r="D1811" s="12">
        <v>23.0</v>
      </c>
      <c r="E1811" s="12">
        <v>3371.764</v>
      </c>
      <c r="F1811" s="12">
        <v>0.414236</v>
      </c>
      <c r="G1811" s="14">
        <f>IFERROR(__xludf.DUMMYFUNCTION("FILTER(WholeNMJData!E:E,WholeNMJData!$B:$B=$B1811)"),349.2826)</f>
        <v>349.2826</v>
      </c>
      <c r="H1811" s="14">
        <f t="shared" si="4"/>
        <v>9.653398137</v>
      </c>
      <c r="I1811" s="14">
        <f>IFERROR(__xludf.DUMMYFUNCTION("FILTER(WholeNMJData!D:D,WholeNMJData!$B:$B=$B1811)"),101.9733)</f>
        <v>101.9733</v>
      </c>
    </row>
    <row r="1812">
      <c r="A1812" s="3"/>
      <c r="B1812" s="3" t="str">
        <f t="shared" si="3"/>
        <v>shi_03m_m67_a3_003</v>
      </c>
      <c r="C1812" s="9" t="s">
        <v>1853</v>
      </c>
      <c r="D1812" s="12">
        <v>5.0</v>
      </c>
      <c r="E1812" s="12">
        <v>2875.143</v>
      </c>
      <c r="F1812" s="12">
        <v>0.105709</v>
      </c>
      <c r="G1812" s="14">
        <f>IFERROR(__xludf.DUMMYFUNCTION("FILTER(WholeNMJData!E:E,WholeNMJData!$B:$B=$B1812)"),349.2826)</f>
        <v>349.2826</v>
      </c>
      <c r="H1812" s="14">
        <f t="shared" si="4"/>
        <v>8.231566645</v>
      </c>
      <c r="I1812" s="14">
        <f>IFERROR(__xludf.DUMMYFUNCTION("FILTER(WholeNMJData!D:D,WholeNMJData!$B:$B=$B1812)"),101.9733)</f>
        <v>101.9733</v>
      </c>
    </row>
    <row r="1813">
      <c r="A1813" s="3"/>
      <c r="B1813" s="3" t="str">
        <f t="shared" si="3"/>
        <v>shi_03m_m67_a3_003</v>
      </c>
      <c r="C1813" s="9" t="s">
        <v>1854</v>
      </c>
      <c r="D1813" s="12">
        <v>5.0</v>
      </c>
      <c r="E1813" s="12">
        <v>2742.016</v>
      </c>
      <c r="F1813" s="12">
        <v>0.296181</v>
      </c>
      <c r="G1813" s="14">
        <f>IFERROR(__xludf.DUMMYFUNCTION("FILTER(WholeNMJData!E:E,WholeNMJData!$B:$B=$B1813)"),349.2826)</f>
        <v>349.2826</v>
      </c>
      <c r="H1813" s="14">
        <f t="shared" si="4"/>
        <v>7.850422552</v>
      </c>
      <c r="I1813" s="14">
        <f>IFERROR(__xludf.DUMMYFUNCTION("FILTER(WholeNMJData!D:D,WholeNMJData!$B:$B=$B1813)"),101.9733)</f>
        <v>101.9733</v>
      </c>
    </row>
    <row r="1814">
      <c r="A1814" s="3"/>
      <c r="B1814" s="3" t="str">
        <f t="shared" si="3"/>
        <v>shi_03m_m67_a3_003</v>
      </c>
      <c r="C1814" s="9" t="s">
        <v>1855</v>
      </c>
      <c r="D1814" s="12">
        <v>5.0</v>
      </c>
      <c r="E1814" s="12">
        <v>3049.559</v>
      </c>
      <c r="F1814" s="12">
        <v>0.306183</v>
      </c>
      <c r="G1814" s="14">
        <f>IFERROR(__xludf.DUMMYFUNCTION("FILTER(WholeNMJData!E:E,WholeNMJData!$B:$B=$B1814)"),349.2826)</f>
        <v>349.2826</v>
      </c>
      <c r="H1814" s="14">
        <f t="shared" si="4"/>
        <v>8.730921609</v>
      </c>
      <c r="I1814" s="14">
        <f>IFERROR(__xludf.DUMMYFUNCTION("FILTER(WholeNMJData!D:D,WholeNMJData!$B:$B=$B1814)"),101.9733)</f>
        <v>101.9733</v>
      </c>
    </row>
    <row r="1815">
      <c r="A1815" s="3"/>
      <c r="B1815" s="3" t="str">
        <f t="shared" si="3"/>
        <v>shi_03m_m67_a3_003</v>
      </c>
      <c r="C1815" s="9" t="s">
        <v>1856</v>
      </c>
      <c r="D1815" s="12">
        <v>34.0</v>
      </c>
      <c r="E1815" s="12">
        <v>3610.416</v>
      </c>
      <c r="F1815" s="12">
        <v>0.931381</v>
      </c>
      <c r="G1815" s="14">
        <f>IFERROR(__xludf.DUMMYFUNCTION("FILTER(WholeNMJData!E:E,WholeNMJData!$B:$B=$B1815)"),349.2826)</f>
        <v>349.2826</v>
      </c>
      <c r="H1815" s="14">
        <f t="shared" si="4"/>
        <v>10.33666149</v>
      </c>
      <c r="I1815" s="14">
        <f>IFERROR(__xludf.DUMMYFUNCTION("FILTER(WholeNMJData!D:D,WholeNMJData!$B:$B=$B1815)"),101.9733)</f>
        <v>101.9733</v>
      </c>
    </row>
    <row r="1816">
      <c r="A1816" s="3"/>
      <c r="B1816" s="3" t="str">
        <f t="shared" si="3"/>
        <v>shi_03m_m67_a3_003</v>
      </c>
      <c r="C1816" s="9" t="s">
        <v>1857</v>
      </c>
      <c r="D1816" s="12">
        <v>25.0</v>
      </c>
      <c r="E1816" s="12">
        <v>3173.848</v>
      </c>
      <c r="F1816" s="12">
        <v>0.583221</v>
      </c>
      <c r="G1816" s="14">
        <f>IFERROR(__xludf.DUMMYFUNCTION("FILTER(WholeNMJData!E:E,WholeNMJData!$B:$B=$B1816)"),349.2826)</f>
        <v>349.2826</v>
      </c>
      <c r="H1816" s="14">
        <f t="shared" si="4"/>
        <v>9.08676241</v>
      </c>
      <c r="I1816" s="14">
        <f>IFERROR(__xludf.DUMMYFUNCTION("FILTER(WholeNMJData!D:D,WholeNMJData!$B:$B=$B1816)"),101.9733)</f>
        <v>101.9733</v>
      </c>
    </row>
    <row r="1817">
      <c r="A1817" s="3"/>
      <c r="B1817" s="3" t="str">
        <f t="shared" si="3"/>
        <v>shi_03m_m67_a3_003</v>
      </c>
      <c r="C1817" s="9" t="s">
        <v>1858</v>
      </c>
      <c r="D1817" s="12">
        <v>50.0</v>
      </c>
      <c r="E1817" s="12">
        <v>3437.923</v>
      </c>
      <c r="F1817" s="12">
        <v>0.688812</v>
      </c>
      <c r="G1817" s="14">
        <f>IFERROR(__xludf.DUMMYFUNCTION("FILTER(WholeNMJData!E:E,WholeNMJData!$B:$B=$B1817)"),349.2826)</f>
        <v>349.2826</v>
      </c>
      <c r="H1817" s="14">
        <f t="shared" si="4"/>
        <v>9.842812095</v>
      </c>
      <c r="I1817" s="14">
        <f>IFERROR(__xludf.DUMMYFUNCTION("FILTER(WholeNMJData!D:D,WholeNMJData!$B:$B=$B1817)"),101.9733)</f>
        <v>101.9733</v>
      </c>
    </row>
    <row r="1818">
      <c r="A1818" s="3"/>
      <c r="B1818" s="3" t="str">
        <f t="shared" si="3"/>
        <v>shi_03m_m67_a3_003</v>
      </c>
      <c r="C1818" s="9" t="s">
        <v>1859</v>
      </c>
      <c r="D1818" s="12">
        <v>16.0</v>
      </c>
      <c r="E1818" s="12">
        <v>2964.794</v>
      </c>
      <c r="F1818" s="12">
        <v>0.484027</v>
      </c>
      <c r="G1818" s="14">
        <f>IFERROR(__xludf.DUMMYFUNCTION("FILTER(WholeNMJData!E:E,WholeNMJData!$B:$B=$B1818)"),349.2826)</f>
        <v>349.2826</v>
      </c>
      <c r="H1818" s="14">
        <f t="shared" si="4"/>
        <v>8.488238464</v>
      </c>
      <c r="I1818" s="14">
        <f>IFERROR(__xludf.DUMMYFUNCTION("FILTER(WholeNMJData!D:D,WholeNMJData!$B:$B=$B1818)"),101.9733)</f>
        <v>101.9733</v>
      </c>
    </row>
    <row r="1819">
      <c r="A1819" s="3"/>
      <c r="B1819" s="3" t="str">
        <f t="shared" si="3"/>
        <v>shi_03m_m67_a3_003</v>
      </c>
      <c r="C1819" s="9" t="s">
        <v>1860</v>
      </c>
      <c r="D1819" s="12">
        <v>6.0</v>
      </c>
      <c r="E1819" s="12">
        <v>2854.564</v>
      </c>
      <c r="F1819" s="12">
        <v>0.382157</v>
      </c>
      <c r="G1819" s="14">
        <f>IFERROR(__xludf.DUMMYFUNCTION("FILTER(WholeNMJData!E:E,WholeNMJData!$B:$B=$B1819)"),349.2826)</f>
        <v>349.2826</v>
      </c>
      <c r="H1819" s="14">
        <f t="shared" si="4"/>
        <v>8.172648738</v>
      </c>
      <c r="I1819" s="14">
        <f>IFERROR(__xludf.DUMMYFUNCTION("FILTER(WholeNMJData!D:D,WholeNMJData!$B:$B=$B1819)"),101.9733)</f>
        <v>101.9733</v>
      </c>
    </row>
    <row r="1820">
      <c r="A1820" s="3"/>
      <c r="B1820" s="3" t="str">
        <f t="shared" si="3"/>
        <v>shi_03m_m67_a3_003</v>
      </c>
      <c r="C1820" s="9" t="s">
        <v>1861</v>
      </c>
      <c r="D1820" s="12">
        <v>3.0</v>
      </c>
      <c r="E1820" s="12">
        <v>3028.356</v>
      </c>
      <c r="F1820" s="12">
        <v>0.305913</v>
      </c>
      <c r="G1820" s="14">
        <f>IFERROR(__xludf.DUMMYFUNCTION("FILTER(WholeNMJData!E:E,WholeNMJData!$B:$B=$B1820)"),349.2826)</f>
        <v>349.2826</v>
      </c>
      <c r="H1820" s="14">
        <f t="shared" si="4"/>
        <v>8.670217182</v>
      </c>
      <c r="I1820" s="14">
        <f>IFERROR(__xludf.DUMMYFUNCTION("FILTER(WholeNMJData!D:D,WholeNMJData!$B:$B=$B1820)"),101.9733)</f>
        <v>101.9733</v>
      </c>
    </row>
    <row r="1821">
      <c r="A1821" s="3"/>
      <c r="B1821" s="3" t="str">
        <f t="shared" si="3"/>
        <v>shi_03m_m67_a3_003</v>
      </c>
      <c r="C1821" s="9" t="s">
        <v>1862</v>
      </c>
      <c r="D1821" s="12">
        <v>13.0</v>
      </c>
      <c r="E1821" s="12">
        <v>3112.706</v>
      </c>
      <c r="F1821" s="12">
        <v>0.522172</v>
      </c>
      <c r="G1821" s="14">
        <f>IFERROR(__xludf.DUMMYFUNCTION("FILTER(WholeNMJData!E:E,WholeNMJData!$B:$B=$B1821)"),349.2826)</f>
        <v>349.2826</v>
      </c>
      <c r="H1821" s="14">
        <f t="shared" si="4"/>
        <v>8.911712178</v>
      </c>
      <c r="I1821" s="14">
        <f>IFERROR(__xludf.DUMMYFUNCTION("FILTER(WholeNMJData!D:D,WholeNMJData!$B:$B=$B1821)"),101.9733)</f>
        <v>101.9733</v>
      </c>
    </row>
    <row r="1822">
      <c r="A1822" s="3"/>
      <c r="B1822" s="3" t="str">
        <f t="shared" si="3"/>
        <v>shi_03m_m67_a3_003</v>
      </c>
      <c r="C1822" s="9" t="s">
        <v>1863</v>
      </c>
      <c r="D1822" s="12">
        <v>4.0</v>
      </c>
      <c r="E1822" s="12">
        <v>2600.312</v>
      </c>
      <c r="F1822" s="12">
        <v>0.337177</v>
      </c>
      <c r="G1822" s="14">
        <f>IFERROR(__xludf.DUMMYFUNCTION("FILTER(WholeNMJData!E:E,WholeNMJData!$B:$B=$B1822)"),349.2826)</f>
        <v>349.2826</v>
      </c>
      <c r="H1822" s="14">
        <f t="shared" si="4"/>
        <v>7.444722411</v>
      </c>
      <c r="I1822" s="14">
        <f>IFERROR(__xludf.DUMMYFUNCTION("FILTER(WholeNMJData!D:D,WholeNMJData!$B:$B=$B1822)"),101.9733)</f>
        <v>101.9733</v>
      </c>
    </row>
    <row r="1823">
      <c r="A1823" s="3"/>
      <c r="B1823" s="3" t="str">
        <f t="shared" si="3"/>
        <v>shi_03m_m67_a3_003</v>
      </c>
      <c r="C1823" s="9" t="s">
        <v>1864</v>
      </c>
      <c r="D1823" s="12">
        <v>52.0</v>
      </c>
      <c r="E1823" s="12">
        <v>3516.724</v>
      </c>
      <c r="F1823" s="12">
        <v>0.879472</v>
      </c>
      <c r="G1823" s="14">
        <f>IFERROR(__xludf.DUMMYFUNCTION("FILTER(WholeNMJData!E:E,WholeNMJData!$B:$B=$B1823)"),349.2826)</f>
        <v>349.2826</v>
      </c>
      <c r="H1823" s="14">
        <f t="shared" si="4"/>
        <v>10.06842024</v>
      </c>
      <c r="I1823" s="14">
        <f>IFERROR(__xludf.DUMMYFUNCTION("FILTER(WholeNMJData!D:D,WholeNMJData!$B:$B=$B1823)"),101.9733)</f>
        <v>101.9733</v>
      </c>
    </row>
    <row r="1824">
      <c r="A1824" s="3"/>
      <c r="B1824" s="3" t="str">
        <f t="shared" si="3"/>
        <v>shi_03m_m67_a3_003</v>
      </c>
      <c r="C1824" s="9" t="s">
        <v>1865</v>
      </c>
      <c r="D1824" s="12">
        <v>6.0</v>
      </c>
      <c r="E1824" s="12">
        <v>2660.621</v>
      </c>
      <c r="F1824" s="12">
        <v>0.228757</v>
      </c>
      <c r="G1824" s="14">
        <f>IFERROR(__xludf.DUMMYFUNCTION("FILTER(WholeNMJData!E:E,WholeNMJData!$B:$B=$B1824)"),349.2826)</f>
        <v>349.2826</v>
      </c>
      <c r="H1824" s="14">
        <f t="shared" si="4"/>
        <v>7.617387754</v>
      </c>
      <c r="I1824" s="14">
        <f>IFERROR(__xludf.DUMMYFUNCTION("FILTER(WholeNMJData!D:D,WholeNMJData!$B:$B=$B1824)"),101.9733)</f>
        <v>101.9733</v>
      </c>
    </row>
    <row r="1825">
      <c r="A1825" s="3"/>
      <c r="B1825" s="3" t="str">
        <f t="shared" si="3"/>
        <v>shi_03m_m67_a3_003</v>
      </c>
      <c r="C1825" s="9" t="s">
        <v>1866</v>
      </c>
      <c r="D1825" s="12">
        <v>13.0</v>
      </c>
      <c r="E1825" s="12">
        <v>2825.281</v>
      </c>
      <c r="F1825" s="12">
        <v>0.570185</v>
      </c>
      <c r="G1825" s="14">
        <f>IFERROR(__xludf.DUMMYFUNCTION("FILTER(WholeNMJData!E:E,WholeNMJData!$B:$B=$B1825)"),349.2826)</f>
        <v>349.2826</v>
      </c>
      <c r="H1825" s="14">
        <f t="shared" si="4"/>
        <v>8.08881118</v>
      </c>
      <c r="I1825" s="14">
        <f>IFERROR(__xludf.DUMMYFUNCTION("FILTER(WholeNMJData!D:D,WholeNMJData!$B:$B=$B1825)"),101.9733)</f>
        <v>101.9733</v>
      </c>
    </row>
    <row r="1826">
      <c r="A1826" s="3"/>
      <c r="B1826" s="3" t="str">
        <f t="shared" si="3"/>
        <v>shi_03m_m67_a3_003</v>
      </c>
      <c r="C1826" s="9" t="s">
        <v>1867</v>
      </c>
      <c r="D1826" s="12">
        <v>106.0</v>
      </c>
      <c r="E1826" s="12">
        <v>3701.582</v>
      </c>
      <c r="F1826" s="12">
        <v>0.845388</v>
      </c>
      <c r="G1826" s="14">
        <f>IFERROR(__xludf.DUMMYFUNCTION("FILTER(WholeNMJData!E:E,WholeNMJData!$B:$B=$B1826)"),349.2826)</f>
        <v>349.2826</v>
      </c>
      <c r="H1826" s="14">
        <f t="shared" si="4"/>
        <v>10.59767077</v>
      </c>
      <c r="I1826" s="14">
        <f>IFERROR(__xludf.DUMMYFUNCTION("FILTER(WholeNMJData!D:D,WholeNMJData!$B:$B=$B1826)"),101.9733)</f>
        <v>101.9733</v>
      </c>
    </row>
    <row r="1827">
      <c r="A1827" s="3"/>
      <c r="B1827" s="3" t="str">
        <f t="shared" si="3"/>
        <v>shi_03m_m67_a3_003</v>
      </c>
      <c r="C1827" s="9" t="s">
        <v>1868</v>
      </c>
      <c r="D1827" s="12">
        <v>3.0</v>
      </c>
      <c r="E1827" s="12">
        <v>2565.746</v>
      </c>
      <c r="F1827" s="12">
        <v>0.054791</v>
      </c>
      <c r="G1827" s="14">
        <f>IFERROR(__xludf.DUMMYFUNCTION("FILTER(WholeNMJData!E:E,WholeNMJData!$B:$B=$B1827)"),349.2826)</f>
        <v>349.2826</v>
      </c>
      <c r="H1827" s="14">
        <f t="shared" si="4"/>
        <v>7.345759565</v>
      </c>
      <c r="I1827" s="14">
        <f>IFERROR(__xludf.DUMMYFUNCTION("FILTER(WholeNMJData!D:D,WholeNMJData!$B:$B=$B1827)"),101.9733)</f>
        <v>101.9733</v>
      </c>
    </row>
    <row r="1828">
      <c r="A1828" s="3"/>
      <c r="B1828" s="3" t="str">
        <f t="shared" si="3"/>
        <v>shi_03m_m67_a3_003</v>
      </c>
      <c r="C1828" s="9" t="s">
        <v>1869</v>
      </c>
      <c r="D1828" s="12">
        <v>3.0</v>
      </c>
      <c r="E1828" s="12">
        <v>2592.188</v>
      </c>
      <c r="F1828" s="12">
        <v>0.338633</v>
      </c>
      <c r="G1828" s="14">
        <f>IFERROR(__xludf.DUMMYFUNCTION("FILTER(WholeNMJData!E:E,WholeNMJData!$B:$B=$B1828)"),349.2826)</f>
        <v>349.2826</v>
      </c>
      <c r="H1828" s="14">
        <f t="shared" si="4"/>
        <v>7.421463308</v>
      </c>
      <c r="I1828" s="14">
        <f>IFERROR(__xludf.DUMMYFUNCTION("FILTER(WholeNMJData!D:D,WholeNMJData!$B:$B=$B1828)"),101.9733)</f>
        <v>101.9733</v>
      </c>
    </row>
    <row r="1829">
      <c r="A1829" s="3"/>
      <c r="B1829" s="3" t="str">
        <f t="shared" si="3"/>
        <v>shi_03m_m67_a3_003</v>
      </c>
      <c r="C1829" s="9" t="s">
        <v>1870</v>
      </c>
      <c r="D1829" s="12">
        <v>48.0</v>
      </c>
      <c r="E1829" s="12">
        <v>3588.198</v>
      </c>
      <c r="F1829" s="12">
        <v>0.81869</v>
      </c>
      <c r="G1829" s="14">
        <f>IFERROR(__xludf.DUMMYFUNCTION("FILTER(WholeNMJData!E:E,WholeNMJData!$B:$B=$B1829)"),349.2826)</f>
        <v>349.2826</v>
      </c>
      <c r="H1829" s="14">
        <f t="shared" si="4"/>
        <v>10.27305111</v>
      </c>
      <c r="I1829" s="14">
        <f>IFERROR(__xludf.DUMMYFUNCTION("FILTER(WholeNMJData!D:D,WholeNMJData!$B:$B=$B1829)"),101.9733)</f>
        <v>101.9733</v>
      </c>
    </row>
    <row r="1830">
      <c r="A1830" s="3"/>
      <c r="B1830" s="3" t="str">
        <f t="shared" si="3"/>
        <v>shi_03m_m67_a3_003</v>
      </c>
      <c r="C1830" s="9" t="s">
        <v>1871</v>
      </c>
      <c r="D1830" s="12">
        <v>3.0</v>
      </c>
      <c r="E1830" s="12">
        <v>2513.348</v>
      </c>
      <c r="F1830" s="12">
        <v>0.259485</v>
      </c>
      <c r="G1830" s="14">
        <f>IFERROR(__xludf.DUMMYFUNCTION("FILTER(WholeNMJData!E:E,WholeNMJData!$B:$B=$B1830)"),349.2826)</f>
        <v>349.2826</v>
      </c>
      <c r="H1830" s="14">
        <f t="shared" si="4"/>
        <v>7.195743504</v>
      </c>
      <c r="I1830" s="14">
        <f>IFERROR(__xludf.DUMMYFUNCTION("FILTER(WholeNMJData!D:D,WholeNMJData!$B:$B=$B1830)"),101.9733)</f>
        <v>101.9733</v>
      </c>
    </row>
    <row r="1831">
      <c r="A1831" s="3"/>
      <c r="B1831" s="3" t="str">
        <f t="shared" si="3"/>
        <v>shi_03m_m67_a3_003</v>
      </c>
      <c r="C1831" s="9" t="s">
        <v>1872</v>
      </c>
      <c r="D1831" s="12">
        <v>4.0</v>
      </c>
      <c r="E1831" s="12">
        <v>3205.375</v>
      </c>
      <c r="F1831" s="12">
        <v>0.354964</v>
      </c>
      <c r="G1831" s="14">
        <f>IFERROR(__xludf.DUMMYFUNCTION("FILTER(WholeNMJData!E:E,WholeNMJData!$B:$B=$B1831)"),349.2826)</f>
        <v>349.2826</v>
      </c>
      <c r="H1831" s="14">
        <f t="shared" si="4"/>
        <v>9.177024564</v>
      </c>
      <c r="I1831" s="14">
        <f>IFERROR(__xludf.DUMMYFUNCTION("FILTER(WholeNMJData!D:D,WholeNMJData!$B:$B=$B1831)"),101.9733)</f>
        <v>101.9733</v>
      </c>
    </row>
    <row r="1832">
      <c r="A1832" s="3"/>
      <c r="B1832" s="3" t="str">
        <f t="shared" si="3"/>
        <v>shi_03m_m67_a3_003</v>
      </c>
      <c r="C1832" s="9" t="s">
        <v>1873</v>
      </c>
      <c r="D1832" s="12">
        <v>3.0</v>
      </c>
      <c r="E1832" s="12">
        <v>2782.723</v>
      </c>
      <c r="F1832" s="12">
        <v>0.154647</v>
      </c>
      <c r="G1832" s="14">
        <f>IFERROR(__xludf.DUMMYFUNCTION("FILTER(WholeNMJData!E:E,WholeNMJData!$B:$B=$B1832)"),349.2826)</f>
        <v>349.2826</v>
      </c>
      <c r="H1832" s="14">
        <f t="shared" si="4"/>
        <v>7.966967149</v>
      </c>
      <c r="I1832" s="14">
        <f>IFERROR(__xludf.DUMMYFUNCTION("FILTER(WholeNMJData!D:D,WholeNMJData!$B:$B=$B1832)"),101.9733)</f>
        <v>101.9733</v>
      </c>
    </row>
    <row r="1833">
      <c r="A1833" s="3"/>
      <c r="B1833" s="3" t="str">
        <f t="shared" si="3"/>
        <v>shi_03m_m67_a3_003</v>
      </c>
      <c r="C1833" s="9" t="s">
        <v>1874</v>
      </c>
      <c r="D1833" s="12">
        <v>3.0</v>
      </c>
      <c r="E1833" s="12">
        <v>2720.557</v>
      </c>
      <c r="F1833" s="12">
        <v>0.393767</v>
      </c>
      <c r="G1833" s="14">
        <f>IFERROR(__xludf.DUMMYFUNCTION("FILTER(WholeNMJData!E:E,WholeNMJData!$B:$B=$B1833)"),349.2826)</f>
        <v>349.2826</v>
      </c>
      <c r="H1833" s="14">
        <f t="shared" si="4"/>
        <v>7.788985194</v>
      </c>
      <c r="I1833" s="14">
        <f>IFERROR(__xludf.DUMMYFUNCTION("FILTER(WholeNMJData!D:D,WholeNMJData!$B:$B=$B1833)"),101.9733)</f>
        <v>101.9733</v>
      </c>
    </row>
    <row r="1834">
      <c r="A1834" s="3"/>
      <c r="B1834" s="3" t="str">
        <f t="shared" si="3"/>
        <v>shi_03m_m67_a3_003</v>
      </c>
      <c r="C1834" s="9" t="s">
        <v>1875</v>
      </c>
      <c r="D1834" s="12">
        <v>31.0</v>
      </c>
      <c r="E1834" s="12">
        <v>3083.045</v>
      </c>
      <c r="F1834" s="12">
        <v>0.588453</v>
      </c>
      <c r="G1834" s="14">
        <f>IFERROR(__xludf.DUMMYFUNCTION("FILTER(WholeNMJData!E:E,WholeNMJData!$B:$B=$B1834)"),349.2826)</f>
        <v>349.2826</v>
      </c>
      <c r="H1834" s="14">
        <f t="shared" si="4"/>
        <v>8.826792402</v>
      </c>
      <c r="I1834" s="14">
        <f>IFERROR(__xludf.DUMMYFUNCTION("FILTER(WholeNMJData!D:D,WholeNMJData!$B:$B=$B1834)"),101.9733)</f>
        <v>101.9733</v>
      </c>
    </row>
    <row r="1835">
      <c r="A1835" s="3"/>
      <c r="B1835" s="3" t="str">
        <f t="shared" si="3"/>
        <v>shi_03m_m67_a3_003</v>
      </c>
      <c r="C1835" s="9" t="s">
        <v>1876</v>
      </c>
      <c r="D1835" s="12">
        <v>3.0</v>
      </c>
      <c r="E1835" s="12">
        <v>2588.077</v>
      </c>
      <c r="F1835" s="12">
        <v>0.303946</v>
      </c>
      <c r="G1835" s="14">
        <f>IFERROR(__xludf.DUMMYFUNCTION("FILTER(WholeNMJData!E:E,WholeNMJData!$B:$B=$B1835)"),349.2826)</f>
        <v>349.2826</v>
      </c>
      <c r="H1835" s="14">
        <f t="shared" si="4"/>
        <v>7.409693469</v>
      </c>
      <c r="I1835" s="14">
        <f>IFERROR(__xludf.DUMMYFUNCTION("FILTER(WholeNMJData!D:D,WholeNMJData!$B:$B=$B1835)"),101.9733)</f>
        <v>101.9733</v>
      </c>
    </row>
    <row r="1836">
      <c r="A1836" s="3"/>
      <c r="B1836" s="3" t="str">
        <f t="shared" si="3"/>
        <v>shi_03m_m67_a3_003</v>
      </c>
      <c r="C1836" s="9" t="s">
        <v>1877</v>
      </c>
      <c r="D1836" s="12">
        <v>4.0</v>
      </c>
      <c r="E1836" s="12">
        <v>2568.961</v>
      </c>
      <c r="F1836" s="12">
        <v>0.138775</v>
      </c>
      <c r="G1836" s="14">
        <f>IFERROR(__xludf.DUMMYFUNCTION("FILTER(WholeNMJData!E:E,WholeNMJData!$B:$B=$B1836)"),349.2826)</f>
        <v>349.2826</v>
      </c>
      <c r="H1836" s="14">
        <f t="shared" si="4"/>
        <v>7.354964147</v>
      </c>
      <c r="I1836" s="14">
        <f>IFERROR(__xludf.DUMMYFUNCTION("FILTER(WholeNMJData!D:D,WholeNMJData!$B:$B=$B1836)"),101.9733)</f>
        <v>101.9733</v>
      </c>
    </row>
    <row r="1837">
      <c r="A1837" s="3"/>
      <c r="B1837" s="3" t="str">
        <f t="shared" si="3"/>
        <v>shi_03m_m67_a3_003</v>
      </c>
      <c r="C1837" s="9" t="s">
        <v>1878</v>
      </c>
      <c r="D1837" s="12">
        <v>4.0</v>
      </c>
      <c r="E1837" s="12">
        <v>2541.67</v>
      </c>
      <c r="F1837" s="12">
        <v>0.247176</v>
      </c>
      <c r="G1837" s="14">
        <f>IFERROR(__xludf.DUMMYFUNCTION("FILTER(WholeNMJData!E:E,WholeNMJData!$B:$B=$B1837)"),349.2826)</f>
        <v>349.2826</v>
      </c>
      <c r="H1837" s="14">
        <f t="shared" si="4"/>
        <v>7.276829708</v>
      </c>
      <c r="I1837" s="14">
        <f>IFERROR(__xludf.DUMMYFUNCTION("FILTER(WholeNMJData!D:D,WholeNMJData!$B:$B=$B1837)"),101.9733)</f>
        <v>101.9733</v>
      </c>
    </row>
    <row r="1838">
      <c r="A1838" s="3"/>
      <c r="B1838" s="3" t="str">
        <f t="shared" si="3"/>
        <v>shi_03m_m67_a3_003</v>
      </c>
      <c r="C1838" s="9" t="s">
        <v>1879</v>
      </c>
      <c r="D1838" s="12">
        <v>5.0</v>
      </c>
      <c r="E1838" s="12">
        <v>3000.173</v>
      </c>
      <c r="F1838" s="12">
        <v>0.275824</v>
      </c>
      <c r="G1838" s="14">
        <f>IFERROR(__xludf.DUMMYFUNCTION("FILTER(WholeNMJData!E:E,WholeNMJData!$B:$B=$B1838)"),349.2826)</f>
        <v>349.2826</v>
      </c>
      <c r="H1838" s="14">
        <f t="shared" si="4"/>
        <v>8.589528937</v>
      </c>
      <c r="I1838" s="14">
        <f>IFERROR(__xludf.DUMMYFUNCTION("FILTER(WholeNMJData!D:D,WholeNMJData!$B:$B=$B1838)"),101.9733)</f>
        <v>101.9733</v>
      </c>
    </row>
    <row r="1839">
      <c r="A1839" s="3"/>
      <c r="B1839" s="3" t="str">
        <f t="shared" si="3"/>
        <v>shi_03m_m67_a3_003</v>
      </c>
      <c r="C1839" s="9" t="s">
        <v>1880</v>
      </c>
      <c r="D1839" s="12">
        <v>5.0</v>
      </c>
      <c r="E1839" s="12">
        <v>2642.826</v>
      </c>
      <c r="F1839" s="12">
        <v>0.311777</v>
      </c>
      <c r="G1839" s="14">
        <f>IFERROR(__xludf.DUMMYFUNCTION("FILTER(WholeNMJData!E:E,WholeNMJData!$B:$B=$B1839)"),349.2826)</f>
        <v>349.2826</v>
      </c>
      <c r="H1839" s="14">
        <f t="shared" si="4"/>
        <v>7.56644047</v>
      </c>
      <c r="I1839" s="14">
        <f>IFERROR(__xludf.DUMMYFUNCTION("FILTER(WholeNMJData!D:D,WholeNMJData!$B:$B=$B1839)"),101.9733)</f>
        <v>101.9733</v>
      </c>
    </row>
    <row r="1840">
      <c r="A1840" s="3"/>
      <c r="B1840" s="3" t="str">
        <f t="shared" si="3"/>
        <v>shi_03m_m67_a3_003</v>
      </c>
      <c r="C1840" s="9" t="s">
        <v>1881</v>
      </c>
      <c r="D1840" s="12">
        <v>18.0</v>
      </c>
      <c r="E1840" s="12">
        <v>2703.247</v>
      </c>
      <c r="F1840" s="12">
        <v>0.415317</v>
      </c>
      <c r="G1840" s="14">
        <f>IFERROR(__xludf.DUMMYFUNCTION("FILTER(WholeNMJData!E:E,WholeNMJData!$B:$B=$B1840)"),349.2826)</f>
        <v>349.2826</v>
      </c>
      <c r="H1840" s="14">
        <f t="shared" si="4"/>
        <v>7.73942647</v>
      </c>
      <c r="I1840" s="14">
        <f>IFERROR(__xludf.DUMMYFUNCTION("FILTER(WholeNMJData!D:D,WholeNMJData!$B:$B=$B1840)"),101.9733)</f>
        <v>101.9733</v>
      </c>
    </row>
    <row r="1841">
      <c r="A1841" s="3"/>
      <c r="B1841" s="3" t="str">
        <f t="shared" si="3"/>
        <v>shi_03m_m67_a3_003</v>
      </c>
      <c r="C1841" s="9" t="s">
        <v>1882</v>
      </c>
      <c r="D1841" s="12">
        <v>5.0</v>
      </c>
      <c r="E1841" s="12">
        <v>2638.493</v>
      </c>
      <c r="F1841" s="12">
        <v>0.487563</v>
      </c>
      <c r="G1841" s="14">
        <f>IFERROR(__xludf.DUMMYFUNCTION("FILTER(WholeNMJData!E:E,WholeNMJData!$B:$B=$B1841)"),349.2826)</f>
        <v>349.2826</v>
      </c>
      <c r="H1841" s="14">
        <f t="shared" si="4"/>
        <v>7.554035042</v>
      </c>
      <c r="I1841" s="14">
        <f>IFERROR(__xludf.DUMMYFUNCTION("FILTER(WholeNMJData!D:D,WholeNMJData!$B:$B=$B1841)"),101.9733)</f>
        <v>101.9733</v>
      </c>
    </row>
    <row r="1842">
      <c r="A1842" s="3"/>
      <c r="B1842" s="3" t="str">
        <f t="shared" si="3"/>
        <v>shi_03m_m67_a3_003</v>
      </c>
      <c r="C1842" s="9" t="s">
        <v>1883</v>
      </c>
      <c r="D1842" s="12">
        <v>3.0</v>
      </c>
      <c r="E1842" s="12">
        <v>2862.989</v>
      </c>
      <c r="F1842" s="12">
        <v>0.212006</v>
      </c>
      <c r="G1842" s="14">
        <f>IFERROR(__xludf.DUMMYFUNCTION("FILTER(WholeNMJData!E:E,WholeNMJData!$B:$B=$B1842)"),349.2826)</f>
        <v>349.2826</v>
      </c>
      <c r="H1842" s="14">
        <f t="shared" si="4"/>
        <v>8.196769607</v>
      </c>
      <c r="I1842" s="14">
        <f>IFERROR(__xludf.DUMMYFUNCTION("FILTER(WholeNMJData!D:D,WholeNMJData!$B:$B=$B1842)"),101.9733)</f>
        <v>101.9733</v>
      </c>
    </row>
    <row r="1843">
      <c r="A1843" s="3"/>
      <c r="B1843" s="3" t="str">
        <f t="shared" si="3"/>
        <v>shi_03m_m67_a3_003</v>
      </c>
      <c r="C1843" s="9" t="s">
        <v>1884</v>
      </c>
      <c r="D1843" s="12">
        <v>9.0</v>
      </c>
      <c r="E1843" s="12">
        <v>2886.889</v>
      </c>
      <c r="F1843" s="12">
        <v>0.433308</v>
      </c>
      <c r="G1843" s="14">
        <f>IFERROR(__xludf.DUMMYFUNCTION("FILTER(WholeNMJData!E:E,WholeNMJData!$B:$B=$B1843)"),349.2826)</f>
        <v>349.2826</v>
      </c>
      <c r="H1843" s="14">
        <f t="shared" si="4"/>
        <v>8.265195575</v>
      </c>
      <c r="I1843" s="14">
        <f>IFERROR(__xludf.DUMMYFUNCTION("FILTER(WholeNMJData!D:D,WholeNMJData!$B:$B=$B1843)"),101.9733)</f>
        <v>101.9733</v>
      </c>
    </row>
    <row r="1844">
      <c r="A1844" s="3"/>
      <c r="B1844" s="3" t="str">
        <f t="shared" si="3"/>
        <v>shi_03m_m67_a3_003</v>
      </c>
      <c r="C1844" s="9" t="s">
        <v>1885</v>
      </c>
      <c r="D1844" s="12">
        <v>3.0</v>
      </c>
      <c r="E1844" s="12">
        <v>2518.167</v>
      </c>
      <c r="F1844" s="12">
        <v>0.22923</v>
      </c>
      <c r="G1844" s="14">
        <f>IFERROR(__xludf.DUMMYFUNCTION("FILTER(WholeNMJData!E:E,WholeNMJData!$B:$B=$B1844)"),349.2826)</f>
        <v>349.2826</v>
      </c>
      <c r="H1844" s="14">
        <f t="shared" si="4"/>
        <v>7.209540355</v>
      </c>
      <c r="I1844" s="14">
        <f>IFERROR(__xludf.DUMMYFUNCTION("FILTER(WholeNMJData!D:D,WholeNMJData!$B:$B=$B1844)"),101.9733)</f>
        <v>101.9733</v>
      </c>
    </row>
    <row r="1845">
      <c r="A1845" s="3"/>
      <c r="B1845" s="3" t="str">
        <f t="shared" si="3"/>
        <v>shi_03m_m67_a3_003</v>
      </c>
      <c r="C1845" s="9" t="s">
        <v>1886</v>
      </c>
      <c r="D1845" s="12">
        <v>7.0</v>
      </c>
      <c r="E1845" s="12">
        <v>2851.037</v>
      </c>
      <c r="F1845" s="12">
        <v>0.348485</v>
      </c>
      <c r="G1845" s="14">
        <f>IFERROR(__xludf.DUMMYFUNCTION("FILTER(WholeNMJData!E:E,WholeNMJData!$B:$B=$B1845)"),349.2826)</f>
        <v>349.2826</v>
      </c>
      <c r="H1845" s="14">
        <f t="shared" si="4"/>
        <v>8.162550897</v>
      </c>
      <c r="I1845" s="14">
        <f>IFERROR(__xludf.DUMMYFUNCTION("FILTER(WholeNMJData!D:D,WholeNMJData!$B:$B=$B1845)"),101.9733)</f>
        <v>101.9733</v>
      </c>
    </row>
    <row r="1846">
      <c r="A1846" s="3"/>
      <c r="B1846" s="3" t="str">
        <f t="shared" si="3"/>
        <v>shi_03m_m67_a3_003</v>
      </c>
      <c r="C1846" s="9" t="s">
        <v>1887</v>
      </c>
      <c r="D1846" s="12">
        <v>18.0</v>
      </c>
      <c r="E1846" s="12">
        <v>3065.794</v>
      </c>
      <c r="F1846" s="12">
        <v>0.491325</v>
      </c>
      <c r="G1846" s="14">
        <f>IFERROR(__xludf.DUMMYFUNCTION("FILTER(WholeNMJData!E:E,WholeNMJData!$B:$B=$B1846)"),349.2826)</f>
        <v>349.2826</v>
      </c>
      <c r="H1846" s="14">
        <f t="shared" si="4"/>
        <v>8.777402596</v>
      </c>
      <c r="I1846" s="14">
        <f>IFERROR(__xludf.DUMMYFUNCTION("FILTER(WholeNMJData!D:D,WholeNMJData!$B:$B=$B1846)"),101.9733)</f>
        <v>101.9733</v>
      </c>
    </row>
    <row r="1847">
      <c r="A1847" s="3"/>
      <c r="B1847" s="3" t="str">
        <f t="shared" si="3"/>
        <v>shi_03m_m67_a3_003</v>
      </c>
      <c r="C1847" s="9" t="s">
        <v>1888</v>
      </c>
      <c r="D1847" s="12">
        <v>13.0</v>
      </c>
      <c r="E1847" s="12">
        <v>3060.79</v>
      </c>
      <c r="F1847" s="12">
        <v>0.540618</v>
      </c>
      <c r="G1847" s="14">
        <f>IFERROR(__xludf.DUMMYFUNCTION("FILTER(WholeNMJData!E:E,WholeNMJData!$B:$B=$B1847)"),349.2826)</f>
        <v>349.2826</v>
      </c>
      <c r="H1847" s="14">
        <f t="shared" si="4"/>
        <v>8.763076088</v>
      </c>
      <c r="I1847" s="14">
        <f>IFERROR(__xludf.DUMMYFUNCTION("FILTER(WholeNMJData!D:D,WholeNMJData!$B:$B=$B1847)"),101.9733)</f>
        <v>101.9733</v>
      </c>
    </row>
    <row r="1848">
      <c r="A1848" s="3"/>
      <c r="B1848" s="3" t="str">
        <f t="shared" si="3"/>
        <v>shi_03m_m67_a3_003</v>
      </c>
      <c r="C1848" s="9" t="s">
        <v>1889</v>
      </c>
      <c r="D1848" s="12">
        <v>6.0</v>
      </c>
      <c r="E1848" s="12">
        <v>2558.03</v>
      </c>
      <c r="F1848" s="12">
        <v>0.153698</v>
      </c>
      <c r="G1848" s="14">
        <f>IFERROR(__xludf.DUMMYFUNCTION("FILTER(WholeNMJData!E:E,WholeNMJData!$B:$B=$B1848)"),349.2826)</f>
        <v>349.2826</v>
      </c>
      <c r="H1848" s="14">
        <f t="shared" si="4"/>
        <v>7.323668571</v>
      </c>
      <c r="I1848" s="14">
        <f>IFERROR(__xludf.DUMMYFUNCTION("FILTER(WholeNMJData!D:D,WholeNMJData!$B:$B=$B1848)"),101.9733)</f>
        <v>101.9733</v>
      </c>
    </row>
    <row r="1849">
      <c r="A1849" s="3"/>
      <c r="B1849" s="3" t="str">
        <f t="shared" si="3"/>
        <v>shi_03m_m67_a3_003</v>
      </c>
      <c r="C1849" s="9" t="s">
        <v>1890</v>
      </c>
      <c r="D1849" s="12">
        <v>4.0</v>
      </c>
      <c r="E1849" s="12">
        <v>2715.143</v>
      </c>
      <c r="F1849" s="12">
        <v>0.223866</v>
      </c>
      <c r="G1849" s="14">
        <f>IFERROR(__xludf.DUMMYFUNCTION("FILTER(WholeNMJData!E:E,WholeNMJData!$B:$B=$B1849)"),349.2826)</f>
        <v>349.2826</v>
      </c>
      <c r="H1849" s="14">
        <f t="shared" si="4"/>
        <v>7.773484852</v>
      </c>
      <c r="I1849" s="14">
        <f>IFERROR(__xludf.DUMMYFUNCTION("FILTER(WholeNMJData!D:D,WholeNMJData!$B:$B=$B1849)"),101.9733)</f>
        <v>101.9733</v>
      </c>
    </row>
    <row r="1850">
      <c r="A1850" s="3"/>
      <c r="B1850" s="3" t="str">
        <f t="shared" si="3"/>
        <v>shi_03m_m67_a3_003</v>
      </c>
      <c r="C1850" s="9" t="s">
        <v>1891</v>
      </c>
      <c r="D1850" s="12">
        <v>24.0</v>
      </c>
      <c r="E1850" s="12">
        <v>2778.008</v>
      </c>
      <c r="F1850" s="12">
        <v>0.551846</v>
      </c>
      <c r="G1850" s="14">
        <f>IFERROR(__xludf.DUMMYFUNCTION("FILTER(WholeNMJData!E:E,WholeNMJData!$B:$B=$B1850)"),349.2826)</f>
        <v>349.2826</v>
      </c>
      <c r="H1850" s="14">
        <f t="shared" si="4"/>
        <v>7.953468051</v>
      </c>
      <c r="I1850" s="14">
        <f>IFERROR(__xludf.DUMMYFUNCTION("FILTER(WholeNMJData!D:D,WholeNMJData!$B:$B=$B1850)"),101.9733)</f>
        <v>101.9733</v>
      </c>
    </row>
    <row r="1851">
      <c r="A1851" s="3"/>
      <c r="B1851" s="3" t="str">
        <f t="shared" si="3"/>
        <v>shi_03m_m67_a3_003</v>
      </c>
      <c r="C1851" s="9" t="s">
        <v>1892</v>
      </c>
      <c r="D1851" s="12">
        <v>12.0</v>
      </c>
      <c r="E1851" s="12">
        <v>3017.235</v>
      </c>
      <c r="F1851" s="12">
        <v>0.360099</v>
      </c>
      <c r="G1851" s="14">
        <f>IFERROR(__xludf.DUMMYFUNCTION("FILTER(WholeNMJData!E:E,WholeNMJData!$B:$B=$B1851)"),349.2826)</f>
        <v>349.2826</v>
      </c>
      <c r="H1851" s="14">
        <f t="shared" si="4"/>
        <v>8.638377635</v>
      </c>
      <c r="I1851" s="14">
        <f>IFERROR(__xludf.DUMMYFUNCTION("FILTER(WholeNMJData!D:D,WholeNMJData!$B:$B=$B1851)"),101.9733)</f>
        <v>101.9733</v>
      </c>
    </row>
    <row r="1852">
      <c r="A1852" s="3"/>
      <c r="B1852" s="3" t="str">
        <f t="shared" si="3"/>
        <v>shi_03m_m67_a3_003</v>
      </c>
      <c r="C1852" s="9" t="s">
        <v>1893</v>
      </c>
      <c r="D1852" s="12">
        <v>17.0</v>
      </c>
      <c r="E1852" s="12">
        <v>3427.025</v>
      </c>
      <c r="F1852" s="12">
        <v>0.64141</v>
      </c>
      <c r="G1852" s="14">
        <f>IFERROR(__xludf.DUMMYFUNCTION("FILTER(WholeNMJData!E:E,WholeNMJData!$B:$B=$B1852)"),349.2826)</f>
        <v>349.2826</v>
      </c>
      <c r="H1852" s="14">
        <f t="shared" si="4"/>
        <v>9.811610999</v>
      </c>
      <c r="I1852" s="14">
        <f>IFERROR(__xludf.DUMMYFUNCTION("FILTER(WholeNMJData!D:D,WholeNMJData!$B:$B=$B1852)"),101.9733)</f>
        <v>101.9733</v>
      </c>
    </row>
    <row r="1853">
      <c r="A1853" s="3"/>
      <c r="B1853" s="3" t="str">
        <f t="shared" si="3"/>
        <v>shi_03m_m67_a3_003</v>
      </c>
      <c r="C1853" s="9" t="s">
        <v>1894</v>
      </c>
      <c r="D1853" s="12">
        <v>17.0</v>
      </c>
      <c r="E1853" s="12">
        <v>3243.614</v>
      </c>
      <c r="F1853" s="12">
        <v>0.696462</v>
      </c>
      <c r="G1853" s="14">
        <f>IFERROR(__xludf.DUMMYFUNCTION("FILTER(WholeNMJData!E:E,WholeNMJData!$B:$B=$B1853)"),349.2826)</f>
        <v>349.2826</v>
      </c>
      <c r="H1853" s="14">
        <f t="shared" si="4"/>
        <v>9.28650325</v>
      </c>
      <c r="I1853" s="14">
        <f>IFERROR(__xludf.DUMMYFUNCTION("FILTER(WholeNMJData!D:D,WholeNMJData!$B:$B=$B1853)"),101.9733)</f>
        <v>101.9733</v>
      </c>
    </row>
    <row r="1854">
      <c r="A1854" s="3"/>
      <c r="B1854" s="3" t="str">
        <f t="shared" si="3"/>
        <v>shi_03m_m67_a3_003</v>
      </c>
      <c r="C1854" s="9" t="s">
        <v>1895</v>
      </c>
      <c r="D1854" s="12">
        <v>4.0</v>
      </c>
      <c r="E1854" s="12">
        <v>2668.576</v>
      </c>
      <c r="F1854" s="12">
        <v>0.407881</v>
      </c>
      <c r="G1854" s="14">
        <f>IFERROR(__xludf.DUMMYFUNCTION("FILTER(WholeNMJData!E:E,WholeNMJData!$B:$B=$B1854)"),349.2826)</f>
        <v>349.2826</v>
      </c>
      <c r="H1854" s="14">
        <f t="shared" si="4"/>
        <v>7.640163008</v>
      </c>
      <c r="I1854" s="14">
        <f>IFERROR(__xludf.DUMMYFUNCTION("FILTER(WholeNMJData!D:D,WholeNMJData!$B:$B=$B1854)"),101.9733)</f>
        <v>101.9733</v>
      </c>
    </row>
    <row r="1855">
      <c r="A1855" s="3"/>
      <c r="B1855" s="3" t="str">
        <f t="shared" si="3"/>
        <v>shi_03m_m67_a3_003</v>
      </c>
      <c r="C1855" s="9" t="s">
        <v>1896</v>
      </c>
      <c r="D1855" s="12">
        <v>5.0</v>
      </c>
      <c r="E1855" s="12">
        <v>2656.551</v>
      </c>
      <c r="F1855" s="12">
        <v>0.258727</v>
      </c>
      <c r="G1855" s="14">
        <f>IFERROR(__xludf.DUMMYFUNCTION("FILTER(WholeNMJData!E:E,WholeNMJData!$B:$B=$B1855)"),349.2826)</f>
        <v>349.2826</v>
      </c>
      <c r="H1855" s="14">
        <f t="shared" si="4"/>
        <v>7.605735299</v>
      </c>
      <c r="I1855" s="14">
        <f>IFERROR(__xludf.DUMMYFUNCTION("FILTER(WholeNMJData!D:D,WholeNMJData!$B:$B=$B1855)"),101.9733)</f>
        <v>101.9733</v>
      </c>
    </row>
    <row r="1856">
      <c r="A1856" s="3"/>
      <c r="B1856" s="3" t="str">
        <f t="shared" si="3"/>
        <v>shi_03m_m67_a3_003</v>
      </c>
      <c r="C1856" s="9" t="s">
        <v>1897</v>
      </c>
      <c r="D1856" s="12">
        <v>10.0</v>
      </c>
      <c r="E1856" s="12">
        <v>2922.457</v>
      </c>
      <c r="F1856" s="12">
        <v>0.288051</v>
      </c>
      <c r="G1856" s="14">
        <f>IFERROR(__xludf.DUMMYFUNCTION("FILTER(WholeNMJData!E:E,WholeNMJData!$B:$B=$B1856)"),349.2826)</f>
        <v>349.2826</v>
      </c>
      <c r="H1856" s="14">
        <f t="shared" si="4"/>
        <v>8.367027158</v>
      </c>
      <c r="I1856" s="14">
        <f>IFERROR(__xludf.DUMMYFUNCTION("FILTER(WholeNMJData!D:D,WholeNMJData!$B:$B=$B1856)"),101.9733)</f>
        <v>101.9733</v>
      </c>
    </row>
    <row r="1857">
      <c r="A1857" s="3"/>
      <c r="B1857" s="3" t="str">
        <f t="shared" si="3"/>
        <v>shi_03m_m67_a3_003</v>
      </c>
      <c r="C1857" s="9" t="s">
        <v>1898</v>
      </c>
      <c r="D1857" s="12">
        <v>3.0</v>
      </c>
      <c r="E1857" s="12">
        <v>2734.444</v>
      </c>
      <c r="F1857" s="12">
        <v>0.218226</v>
      </c>
      <c r="G1857" s="14">
        <f>IFERROR(__xludf.DUMMYFUNCTION("FILTER(WholeNMJData!E:E,WholeNMJData!$B:$B=$B1857)"),349.2826)</f>
        <v>349.2826</v>
      </c>
      <c r="H1857" s="14">
        <f t="shared" si="4"/>
        <v>7.828743831</v>
      </c>
      <c r="I1857" s="14">
        <f>IFERROR(__xludf.DUMMYFUNCTION("FILTER(WholeNMJData!D:D,WholeNMJData!$B:$B=$B1857)"),101.9733)</f>
        <v>101.9733</v>
      </c>
    </row>
    <row r="1858">
      <c r="A1858" s="3"/>
      <c r="B1858" s="3" t="str">
        <f t="shared" si="3"/>
        <v>shi_03m_m67_a3_003</v>
      </c>
      <c r="C1858" s="9" t="s">
        <v>1899</v>
      </c>
      <c r="D1858" s="12">
        <v>3.0</v>
      </c>
      <c r="E1858" s="12">
        <v>2633.668</v>
      </c>
      <c r="F1858" s="12">
        <v>0.189994</v>
      </c>
      <c r="G1858" s="14">
        <f>IFERROR(__xludf.DUMMYFUNCTION("FILTER(WholeNMJData!E:E,WholeNMJData!$B:$B=$B1858)"),349.2826)</f>
        <v>349.2826</v>
      </c>
      <c r="H1858" s="14">
        <f t="shared" si="4"/>
        <v>7.540221013</v>
      </c>
      <c r="I1858" s="14">
        <f>IFERROR(__xludf.DUMMYFUNCTION("FILTER(WholeNMJData!D:D,WholeNMJData!$B:$B=$B1858)"),101.9733)</f>
        <v>101.9733</v>
      </c>
    </row>
    <row r="1859">
      <c r="A1859" s="3"/>
      <c r="B1859" s="3" t="str">
        <f t="shared" si="3"/>
        <v>shi_03m_m67_a3_003</v>
      </c>
      <c r="C1859" s="9" t="s">
        <v>1900</v>
      </c>
      <c r="D1859" s="12">
        <v>7.0</v>
      </c>
      <c r="E1859" s="12">
        <v>3344.966</v>
      </c>
      <c r="F1859" s="12">
        <v>0.434009</v>
      </c>
      <c r="G1859" s="14">
        <f>IFERROR(__xludf.DUMMYFUNCTION("FILTER(WholeNMJData!E:E,WholeNMJData!$B:$B=$B1859)"),349.2826)</f>
        <v>349.2826</v>
      </c>
      <c r="H1859" s="14">
        <f t="shared" si="4"/>
        <v>9.576675162</v>
      </c>
      <c r="I1859" s="14">
        <f>IFERROR(__xludf.DUMMYFUNCTION("FILTER(WholeNMJData!D:D,WholeNMJData!$B:$B=$B1859)"),101.9733)</f>
        <v>101.9733</v>
      </c>
    </row>
    <row r="1860">
      <c r="A1860" s="3"/>
      <c r="B1860" s="3" t="str">
        <f t="shared" si="3"/>
        <v>shi_03m_m67_a3_003</v>
      </c>
      <c r="C1860" s="9" t="s">
        <v>1901</v>
      </c>
      <c r="D1860" s="12">
        <v>4.0</v>
      </c>
      <c r="E1860" s="12">
        <v>3187.642</v>
      </c>
      <c r="F1860" s="12">
        <v>0.241893</v>
      </c>
      <c r="G1860" s="14">
        <f>IFERROR(__xludf.DUMMYFUNCTION("FILTER(WholeNMJData!E:E,WholeNMJData!$B:$B=$B1860)"),349.2826)</f>
        <v>349.2826</v>
      </c>
      <c r="H1860" s="14">
        <f t="shared" si="4"/>
        <v>9.126254786</v>
      </c>
      <c r="I1860" s="14">
        <f>IFERROR(__xludf.DUMMYFUNCTION("FILTER(WholeNMJData!D:D,WholeNMJData!$B:$B=$B1860)"),101.9733)</f>
        <v>101.9733</v>
      </c>
    </row>
    <row r="1861">
      <c r="A1861" s="3"/>
      <c r="B1861" s="3" t="str">
        <f t="shared" si="3"/>
        <v>shi_03m_m67_a3_003</v>
      </c>
      <c r="C1861" s="9" t="s">
        <v>1902</v>
      </c>
      <c r="D1861" s="12">
        <v>3.0</v>
      </c>
      <c r="E1861" s="12">
        <v>2927.05</v>
      </c>
      <c r="F1861" s="12">
        <v>0.416094</v>
      </c>
      <c r="G1861" s="14">
        <f>IFERROR(__xludf.DUMMYFUNCTION("FILTER(WholeNMJData!E:E,WholeNMJData!$B:$B=$B1861)"),349.2826)</f>
        <v>349.2826</v>
      </c>
      <c r="H1861" s="14">
        <f t="shared" si="4"/>
        <v>8.380176968</v>
      </c>
      <c r="I1861" s="14">
        <f>IFERROR(__xludf.DUMMYFUNCTION("FILTER(WholeNMJData!D:D,WholeNMJData!$B:$B=$B1861)"),101.9733)</f>
        <v>101.9733</v>
      </c>
    </row>
    <row r="1862">
      <c r="A1862" s="3"/>
      <c r="B1862" s="3" t="str">
        <f t="shared" si="3"/>
        <v>shi_03m_m67_a3_003</v>
      </c>
      <c r="C1862" s="9" t="s">
        <v>1903</v>
      </c>
      <c r="D1862" s="12">
        <v>60.0</v>
      </c>
      <c r="E1862" s="12">
        <v>3876.844</v>
      </c>
      <c r="F1862" s="12">
        <v>0.967415</v>
      </c>
      <c r="G1862" s="14">
        <f>IFERROR(__xludf.DUMMYFUNCTION("FILTER(WholeNMJData!E:E,WholeNMJData!$B:$B=$B1862)"),349.2826)</f>
        <v>349.2826</v>
      </c>
      <c r="H1862" s="14">
        <f t="shared" si="4"/>
        <v>11.09944784</v>
      </c>
      <c r="I1862" s="14">
        <f>IFERROR(__xludf.DUMMYFUNCTION("FILTER(WholeNMJData!D:D,WholeNMJData!$B:$B=$B1862)"),101.9733)</f>
        <v>101.9733</v>
      </c>
    </row>
    <row r="1863">
      <c r="A1863" s="3"/>
      <c r="B1863" s="3" t="str">
        <f t="shared" si="3"/>
        <v>shi_03m_m67_a3_003</v>
      </c>
      <c r="C1863" s="9" t="s">
        <v>1904</v>
      </c>
      <c r="D1863" s="12">
        <v>14.0</v>
      </c>
      <c r="E1863" s="12">
        <v>2850.19</v>
      </c>
      <c r="F1863" s="12">
        <v>0.459801</v>
      </c>
      <c r="G1863" s="14">
        <f>IFERROR(__xludf.DUMMYFUNCTION("FILTER(WholeNMJData!E:E,WholeNMJData!$B:$B=$B1863)"),349.2826)</f>
        <v>349.2826</v>
      </c>
      <c r="H1863" s="14">
        <f t="shared" si="4"/>
        <v>8.160125927</v>
      </c>
      <c r="I1863" s="14">
        <f>IFERROR(__xludf.DUMMYFUNCTION("FILTER(WholeNMJData!D:D,WholeNMJData!$B:$B=$B1863)"),101.9733)</f>
        <v>101.9733</v>
      </c>
    </row>
    <row r="1864">
      <c r="A1864" s="3"/>
      <c r="B1864" s="3" t="str">
        <f t="shared" si="3"/>
        <v>shi_03m_m67_a3_003</v>
      </c>
      <c r="C1864" s="9" t="s">
        <v>1905</v>
      </c>
      <c r="D1864" s="12">
        <v>4.0</v>
      </c>
      <c r="E1864" s="12">
        <v>3331.035</v>
      </c>
      <c r="F1864" s="12">
        <v>0.535609</v>
      </c>
      <c r="G1864" s="14">
        <f>IFERROR(__xludf.DUMMYFUNCTION("FILTER(WholeNMJData!E:E,WholeNMJData!$B:$B=$B1864)"),349.2826)</f>
        <v>349.2826</v>
      </c>
      <c r="H1864" s="14">
        <f t="shared" si="4"/>
        <v>9.536790553</v>
      </c>
      <c r="I1864" s="14">
        <f>IFERROR(__xludf.DUMMYFUNCTION("FILTER(WholeNMJData!D:D,WholeNMJData!$B:$B=$B1864)"),101.9733)</f>
        <v>101.9733</v>
      </c>
    </row>
    <row r="1865">
      <c r="A1865" s="3"/>
      <c r="B1865" s="3" t="str">
        <f t="shared" si="3"/>
        <v>shi_03m_m67_a3_003</v>
      </c>
      <c r="C1865" s="9" t="s">
        <v>1906</v>
      </c>
      <c r="D1865" s="12">
        <v>42.0</v>
      </c>
      <c r="E1865" s="12">
        <v>3682.392</v>
      </c>
      <c r="F1865" s="12">
        <v>0.664799</v>
      </c>
      <c r="G1865" s="14">
        <f>IFERROR(__xludf.DUMMYFUNCTION("FILTER(WholeNMJData!E:E,WholeNMJData!$B:$B=$B1865)"),349.2826)</f>
        <v>349.2826</v>
      </c>
      <c r="H1865" s="14">
        <f t="shared" si="4"/>
        <v>10.54272958</v>
      </c>
      <c r="I1865" s="14">
        <f>IFERROR(__xludf.DUMMYFUNCTION("FILTER(WholeNMJData!D:D,WholeNMJData!$B:$B=$B1865)"),101.9733)</f>
        <v>101.9733</v>
      </c>
    </row>
    <row r="1866">
      <c r="A1866" s="3"/>
      <c r="B1866" s="3" t="str">
        <f t="shared" si="3"/>
        <v>shi_03m_m67_a3_003</v>
      </c>
      <c r="C1866" s="9" t="s">
        <v>1907</v>
      </c>
      <c r="D1866" s="12">
        <v>21.0</v>
      </c>
      <c r="E1866" s="12">
        <v>3431.695</v>
      </c>
      <c r="F1866" s="12">
        <v>0.622409</v>
      </c>
      <c r="G1866" s="14">
        <f>IFERROR(__xludf.DUMMYFUNCTION("FILTER(WholeNMJData!E:E,WholeNMJData!$B:$B=$B1866)"),349.2826)</f>
        <v>349.2826</v>
      </c>
      <c r="H1866" s="14">
        <f t="shared" si="4"/>
        <v>9.824981262</v>
      </c>
      <c r="I1866" s="14">
        <f>IFERROR(__xludf.DUMMYFUNCTION("FILTER(WholeNMJData!D:D,WholeNMJData!$B:$B=$B1866)"),101.9733)</f>
        <v>101.9733</v>
      </c>
    </row>
    <row r="1867">
      <c r="A1867" s="3"/>
      <c r="B1867" s="3" t="str">
        <f t="shared" si="3"/>
        <v>shi_03m_m67_a3_003</v>
      </c>
      <c r="C1867" s="9" t="s">
        <v>1908</v>
      </c>
      <c r="D1867" s="12">
        <v>3.0</v>
      </c>
      <c r="E1867" s="12">
        <v>3177.919</v>
      </c>
      <c r="F1867" s="12">
        <v>0.105877</v>
      </c>
      <c r="G1867" s="14">
        <f>IFERROR(__xludf.DUMMYFUNCTION("FILTER(WholeNMJData!E:E,WholeNMJData!$B:$B=$B1867)"),349.2826)</f>
        <v>349.2826</v>
      </c>
      <c r="H1867" s="14">
        <f t="shared" si="4"/>
        <v>9.098417728</v>
      </c>
      <c r="I1867" s="14">
        <f>IFERROR(__xludf.DUMMYFUNCTION("FILTER(WholeNMJData!D:D,WholeNMJData!$B:$B=$B1867)"),101.9733)</f>
        <v>101.9733</v>
      </c>
    </row>
    <row r="1868">
      <c r="A1868" s="3"/>
      <c r="B1868" s="3" t="str">
        <f t="shared" si="3"/>
        <v>shi_03m_m67_a3_003</v>
      </c>
      <c r="C1868" s="9" t="s">
        <v>1909</v>
      </c>
      <c r="D1868" s="12">
        <v>6.0</v>
      </c>
      <c r="E1868" s="12">
        <v>2641.641</v>
      </c>
      <c r="F1868" s="12">
        <v>0.25502</v>
      </c>
      <c r="G1868" s="14">
        <f>IFERROR(__xludf.DUMMYFUNCTION("FILTER(WholeNMJData!E:E,WholeNMJData!$B:$B=$B1868)"),349.2826)</f>
        <v>349.2826</v>
      </c>
      <c r="H1868" s="14">
        <f t="shared" si="4"/>
        <v>7.563047801</v>
      </c>
      <c r="I1868" s="14">
        <f>IFERROR(__xludf.DUMMYFUNCTION("FILTER(WholeNMJData!D:D,WholeNMJData!$B:$B=$B1868)"),101.9733)</f>
        <v>101.9733</v>
      </c>
    </row>
    <row r="1869">
      <c r="A1869" s="3"/>
      <c r="B1869" s="3" t="str">
        <f t="shared" si="3"/>
        <v>shi_03m_m67_a3_003</v>
      </c>
      <c r="C1869" s="9" t="s">
        <v>1910</v>
      </c>
      <c r="D1869" s="12">
        <v>5.0</v>
      </c>
      <c r="E1869" s="12">
        <v>3001.913</v>
      </c>
      <c r="F1869" s="12">
        <v>0.339818</v>
      </c>
      <c r="G1869" s="14">
        <f>IFERROR(__xludf.DUMMYFUNCTION("FILTER(WholeNMJData!E:E,WholeNMJData!$B:$B=$B1869)"),349.2826)</f>
        <v>349.2826</v>
      </c>
      <c r="H1869" s="14">
        <f t="shared" si="4"/>
        <v>8.594510577</v>
      </c>
      <c r="I1869" s="14">
        <f>IFERROR(__xludf.DUMMYFUNCTION("FILTER(WholeNMJData!D:D,WholeNMJData!$B:$B=$B1869)"),101.9733)</f>
        <v>101.9733</v>
      </c>
    </row>
    <row r="1870">
      <c r="A1870" s="3"/>
      <c r="B1870" s="3" t="str">
        <f t="shared" si="3"/>
        <v>shi_03m_m67_a3_003</v>
      </c>
      <c r="C1870" s="9" t="s">
        <v>1911</v>
      </c>
      <c r="D1870" s="12">
        <v>30.0</v>
      </c>
      <c r="E1870" s="12">
        <v>2876.385</v>
      </c>
      <c r="F1870" s="12">
        <v>0.494965</v>
      </c>
      <c r="G1870" s="14">
        <f>IFERROR(__xludf.DUMMYFUNCTION("FILTER(WholeNMJData!E:E,WholeNMJData!$B:$B=$B1870)"),349.2826)</f>
        <v>349.2826</v>
      </c>
      <c r="H1870" s="14">
        <f t="shared" si="4"/>
        <v>8.235122505</v>
      </c>
      <c r="I1870" s="14">
        <f>IFERROR(__xludf.DUMMYFUNCTION("FILTER(WholeNMJData!D:D,WholeNMJData!$B:$B=$B1870)"),101.9733)</f>
        <v>101.9733</v>
      </c>
    </row>
    <row r="1871">
      <c r="A1871" s="3"/>
      <c r="B1871" s="3" t="str">
        <f t="shared" si="3"/>
        <v>shi_03m_m67_a3_003</v>
      </c>
      <c r="C1871" s="9" t="s">
        <v>1912</v>
      </c>
      <c r="D1871" s="12">
        <v>3.0</v>
      </c>
      <c r="E1871" s="12">
        <v>2712.77</v>
      </c>
      <c r="F1871" s="12">
        <v>0.090081</v>
      </c>
      <c r="G1871" s="14">
        <f>IFERROR(__xludf.DUMMYFUNCTION("FILTER(WholeNMJData!E:E,WholeNMJData!$B:$B=$B1871)"),349.2826)</f>
        <v>349.2826</v>
      </c>
      <c r="H1871" s="14">
        <f t="shared" si="4"/>
        <v>7.766690926</v>
      </c>
      <c r="I1871" s="14">
        <f>IFERROR(__xludf.DUMMYFUNCTION("FILTER(WholeNMJData!D:D,WholeNMJData!$B:$B=$B1871)"),101.9733)</f>
        <v>101.9733</v>
      </c>
    </row>
    <row r="1872">
      <c r="A1872" s="3"/>
      <c r="B1872" s="3" t="str">
        <f t="shared" si="3"/>
        <v>shi_03m_m67_a3_003</v>
      </c>
      <c r="C1872" s="9" t="s">
        <v>1913</v>
      </c>
      <c r="D1872" s="12">
        <v>26.0</v>
      </c>
      <c r="E1872" s="12">
        <v>3460.879</v>
      </c>
      <c r="F1872" s="12">
        <v>0.708727</v>
      </c>
      <c r="G1872" s="14">
        <f>IFERROR(__xludf.DUMMYFUNCTION("FILTER(WholeNMJData!E:E,WholeNMJData!$B:$B=$B1872)"),349.2826)</f>
        <v>349.2826</v>
      </c>
      <c r="H1872" s="14">
        <f t="shared" si="4"/>
        <v>9.908535381</v>
      </c>
      <c r="I1872" s="14">
        <f>IFERROR(__xludf.DUMMYFUNCTION("FILTER(WholeNMJData!D:D,WholeNMJData!$B:$B=$B1872)"),101.9733)</f>
        <v>101.9733</v>
      </c>
    </row>
    <row r="1873">
      <c r="A1873" s="3"/>
      <c r="B1873" s="3" t="str">
        <f t="shared" si="3"/>
        <v>shi_03m_m67_a3_003</v>
      </c>
      <c r="C1873" s="9" t="s">
        <v>1914</v>
      </c>
      <c r="D1873" s="12">
        <v>5.0</v>
      </c>
      <c r="E1873" s="12">
        <v>2931.796</v>
      </c>
      <c r="F1873" s="12">
        <v>0.38359</v>
      </c>
      <c r="G1873" s="14">
        <f>IFERROR(__xludf.DUMMYFUNCTION("FILTER(WholeNMJData!E:E,WholeNMJData!$B:$B=$B1873)"),349.2826)</f>
        <v>349.2826</v>
      </c>
      <c r="H1873" s="14">
        <f t="shared" si="4"/>
        <v>8.39376482</v>
      </c>
      <c r="I1873" s="14">
        <f>IFERROR(__xludf.DUMMYFUNCTION("FILTER(WholeNMJData!D:D,WholeNMJData!$B:$B=$B1873)"),101.9733)</f>
        <v>101.9733</v>
      </c>
    </row>
    <row r="1874">
      <c r="A1874" s="3"/>
      <c r="B1874" s="3" t="str">
        <f t="shared" si="3"/>
        <v>shi_03m_m67_a3_003</v>
      </c>
      <c r="C1874" s="9" t="s">
        <v>1915</v>
      </c>
      <c r="D1874" s="12">
        <v>40.0</v>
      </c>
      <c r="E1874" s="12">
        <v>3475.45</v>
      </c>
      <c r="F1874" s="12">
        <v>0.671118</v>
      </c>
      <c r="G1874" s="14">
        <f>IFERROR(__xludf.DUMMYFUNCTION("FILTER(WholeNMJData!E:E,WholeNMJData!$B:$B=$B1874)"),349.2826)</f>
        <v>349.2826</v>
      </c>
      <c r="H1874" s="14">
        <f t="shared" si="4"/>
        <v>9.950252317</v>
      </c>
      <c r="I1874" s="14">
        <f>IFERROR(__xludf.DUMMYFUNCTION("FILTER(WholeNMJData!D:D,WholeNMJData!$B:$B=$B1874)"),101.9733)</f>
        <v>101.9733</v>
      </c>
    </row>
    <row r="1875">
      <c r="A1875" s="3"/>
      <c r="B1875" s="3" t="str">
        <f t="shared" si="3"/>
        <v>shi_03m_m67_a3_003</v>
      </c>
      <c r="C1875" s="9" t="s">
        <v>1916</v>
      </c>
      <c r="D1875" s="12">
        <v>4.0</v>
      </c>
      <c r="E1875" s="12">
        <v>2933.242</v>
      </c>
      <c r="F1875" s="12">
        <v>0.313685</v>
      </c>
      <c r="G1875" s="14">
        <f>IFERROR(__xludf.DUMMYFUNCTION("FILTER(WholeNMJData!E:E,WholeNMJData!$B:$B=$B1875)"),349.2826)</f>
        <v>349.2826</v>
      </c>
      <c r="H1875" s="14">
        <f t="shared" si="4"/>
        <v>8.397904734</v>
      </c>
      <c r="I1875" s="14">
        <f>IFERROR(__xludf.DUMMYFUNCTION("FILTER(WholeNMJData!D:D,WholeNMJData!$B:$B=$B1875)"),101.9733)</f>
        <v>101.9733</v>
      </c>
    </row>
    <row r="1876">
      <c r="A1876" s="3"/>
      <c r="B1876" s="3" t="str">
        <f t="shared" si="3"/>
        <v>shi_03m_m67_a3_003</v>
      </c>
      <c r="C1876" s="9" t="s">
        <v>1917</v>
      </c>
      <c r="D1876" s="12">
        <v>29.0</v>
      </c>
      <c r="E1876" s="12">
        <v>3460.061</v>
      </c>
      <c r="F1876" s="12">
        <v>0.685336</v>
      </c>
      <c r="G1876" s="14">
        <f>IFERROR(__xludf.DUMMYFUNCTION("FILTER(WholeNMJData!E:E,WholeNMJData!$B:$B=$B1876)"),349.2826)</f>
        <v>349.2826</v>
      </c>
      <c r="H1876" s="14">
        <f t="shared" si="4"/>
        <v>9.906193438</v>
      </c>
      <c r="I1876" s="14">
        <f>IFERROR(__xludf.DUMMYFUNCTION("FILTER(WholeNMJData!D:D,WholeNMJData!$B:$B=$B1876)"),101.9733)</f>
        <v>101.9733</v>
      </c>
    </row>
    <row r="1877">
      <c r="A1877" s="3"/>
      <c r="B1877" s="3" t="str">
        <f t="shared" si="3"/>
        <v>shi_03m_m67_a3_003</v>
      </c>
      <c r="C1877" s="9" t="s">
        <v>1918</v>
      </c>
      <c r="D1877" s="12">
        <v>17.0</v>
      </c>
      <c r="E1877" s="12">
        <v>3162.78</v>
      </c>
      <c r="F1877" s="12">
        <v>0.475068</v>
      </c>
      <c r="G1877" s="14">
        <f>IFERROR(__xludf.DUMMYFUNCTION("FILTER(WholeNMJData!E:E,WholeNMJData!$B:$B=$B1877)"),349.2826)</f>
        <v>349.2826</v>
      </c>
      <c r="H1877" s="14">
        <f t="shared" si="4"/>
        <v>9.055074601</v>
      </c>
      <c r="I1877" s="14">
        <f>IFERROR(__xludf.DUMMYFUNCTION("FILTER(WholeNMJData!D:D,WholeNMJData!$B:$B=$B1877)"),101.9733)</f>
        <v>101.9733</v>
      </c>
    </row>
    <row r="1878">
      <c r="A1878" s="3"/>
      <c r="B1878" s="3" t="str">
        <f t="shared" si="3"/>
        <v>shi_03m_m67_a3_003</v>
      </c>
      <c r="C1878" s="9" t="s">
        <v>1919</v>
      </c>
      <c r="D1878" s="12">
        <v>15.0</v>
      </c>
      <c r="E1878" s="12">
        <v>3224.57</v>
      </c>
      <c r="F1878" s="12">
        <v>0.47413</v>
      </c>
      <c r="G1878" s="14">
        <f>IFERROR(__xludf.DUMMYFUNCTION("FILTER(WholeNMJData!E:E,WholeNMJData!$B:$B=$B1878)"),349.2826)</f>
        <v>349.2826</v>
      </c>
      <c r="H1878" s="14">
        <f t="shared" si="4"/>
        <v>9.231980064</v>
      </c>
      <c r="I1878" s="14">
        <f>IFERROR(__xludf.DUMMYFUNCTION("FILTER(WholeNMJData!D:D,WholeNMJData!$B:$B=$B1878)"),101.9733)</f>
        <v>101.9733</v>
      </c>
    </row>
    <row r="1879">
      <c r="A1879" s="3"/>
      <c r="B1879" s="3" t="str">
        <f t="shared" si="3"/>
        <v>shi_03m_m67_a3_003</v>
      </c>
      <c r="C1879" s="9" t="s">
        <v>1920</v>
      </c>
      <c r="D1879" s="12">
        <v>17.0</v>
      </c>
      <c r="E1879" s="12">
        <v>3473.264</v>
      </c>
      <c r="F1879" s="12">
        <v>0.367886</v>
      </c>
      <c r="G1879" s="14">
        <f>IFERROR(__xludf.DUMMYFUNCTION("FILTER(WholeNMJData!E:E,WholeNMJData!$B:$B=$B1879)"),349.2826)</f>
        <v>349.2826</v>
      </c>
      <c r="H1879" s="14">
        <f t="shared" si="4"/>
        <v>9.943993775</v>
      </c>
      <c r="I1879" s="14">
        <f>IFERROR(__xludf.DUMMYFUNCTION("FILTER(WholeNMJData!D:D,WholeNMJData!$B:$B=$B1879)"),101.9733)</f>
        <v>101.9733</v>
      </c>
    </row>
    <row r="1880">
      <c r="A1880" s="3"/>
      <c r="B1880" s="3" t="str">
        <f t="shared" si="3"/>
        <v>shi_03m_m67_a3_003</v>
      </c>
      <c r="C1880" s="9" t="s">
        <v>1921</v>
      </c>
      <c r="D1880" s="12">
        <v>43.0</v>
      </c>
      <c r="E1880" s="12">
        <v>3592.675</v>
      </c>
      <c r="F1880" s="12">
        <v>0.573272</v>
      </c>
      <c r="G1880" s="14">
        <f>IFERROR(__xludf.DUMMYFUNCTION("FILTER(WholeNMJData!E:E,WholeNMJData!$B:$B=$B1880)"),349.2826)</f>
        <v>349.2826</v>
      </c>
      <c r="H1880" s="14">
        <f t="shared" si="4"/>
        <v>10.28586881</v>
      </c>
      <c r="I1880" s="14">
        <f>IFERROR(__xludf.DUMMYFUNCTION("FILTER(WholeNMJData!D:D,WholeNMJData!$B:$B=$B1880)"),101.9733)</f>
        <v>101.9733</v>
      </c>
    </row>
    <row r="1881">
      <c r="A1881" s="3"/>
      <c r="B1881" s="3" t="str">
        <f t="shared" si="3"/>
        <v>shi_03m_m67_a3_003</v>
      </c>
      <c r="C1881" s="9" t="s">
        <v>1922</v>
      </c>
      <c r="D1881" s="12">
        <v>24.0</v>
      </c>
      <c r="E1881" s="12">
        <v>3801.652</v>
      </c>
      <c r="F1881" s="12">
        <v>0.529766</v>
      </c>
      <c r="G1881" s="14">
        <f>IFERROR(__xludf.DUMMYFUNCTION("FILTER(WholeNMJData!E:E,WholeNMJData!$B:$B=$B1881)"),349.2826)</f>
        <v>349.2826</v>
      </c>
      <c r="H1881" s="14">
        <f t="shared" si="4"/>
        <v>10.8841723</v>
      </c>
      <c r="I1881" s="14">
        <f>IFERROR(__xludf.DUMMYFUNCTION("FILTER(WholeNMJData!D:D,WholeNMJData!$B:$B=$B1881)"),101.9733)</f>
        <v>101.9733</v>
      </c>
    </row>
    <row r="1882">
      <c r="A1882" s="3"/>
      <c r="B1882" s="3" t="str">
        <f t="shared" si="3"/>
        <v>shi_03m_m67_a3_003</v>
      </c>
      <c r="C1882" s="9" t="s">
        <v>1923</v>
      </c>
      <c r="D1882" s="12">
        <v>56.0</v>
      </c>
      <c r="E1882" s="12">
        <v>3288.897</v>
      </c>
      <c r="F1882" s="12">
        <v>0.571536</v>
      </c>
      <c r="G1882" s="14">
        <f>IFERROR(__xludf.DUMMYFUNCTION("FILTER(WholeNMJData!E:E,WholeNMJData!$B:$B=$B1882)"),349.2826)</f>
        <v>349.2826</v>
      </c>
      <c r="H1882" s="14">
        <f t="shared" si="4"/>
        <v>9.416148987</v>
      </c>
      <c r="I1882" s="14">
        <f>IFERROR(__xludf.DUMMYFUNCTION("FILTER(WholeNMJData!D:D,WholeNMJData!$B:$B=$B1882)"),101.9733)</f>
        <v>101.9733</v>
      </c>
    </row>
    <row r="1883">
      <c r="A1883" s="3"/>
      <c r="B1883" s="3" t="str">
        <f t="shared" si="3"/>
        <v>shi_03m_m67_a3_003</v>
      </c>
      <c r="C1883" s="9" t="s">
        <v>1924</v>
      </c>
      <c r="D1883" s="12">
        <v>3.0</v>
      </c>
      <c r="E1883" s="12">
        <v>3149.336</v>
      </c>
      <c r="F1883" s="12">
        <v>0.45186</v>
      </c>
      <c r="G1883" s="14">
        <f>IFERROR(__xludf.DUMMYFUNCTION("FILTER(WholeNMJData!E:E,WholeNMJData!$B:$B=$B1883)"),349.2826)</f>
        <v>349.2826</v>
      </c>
      <c r="H1883" s="14">
        <f t="shared" si="4"/>
        <v>9.016584279</v>
      </c>
      <c r="I1883" s="14">
        <f>IFERROR(__xludf.DUMMYFUNCTION("FILTER(WholeNMJData!D:D,WholeNMJData!$B:$B=$B1883)"),101.9733)</f>
        <v>101.9733</v>
      </c>
    </row>
    <row r="1884">
      <c r="A1884" s="3"/>
      <c r="B1884" s="3" t="str">
        <f t="shared" si="3"/>
        <v>shi_03m_m67_a3_003</v>
      </c>
      <c r="C1884" s="9" t="s">
        <v>1925</v>
      </c>
      <c r="D1884" s="12">
        <v>66.0</v>
      </c>
      <c r="E1884" s="12">
        <v>3258.346</v>
      </c>
      <c r="F1884" s="12">
        <v>0.775257</v>
      </c>
      <c r="G1884" s="14">
        <f>IFERROR(__xludf.DUMMYFUNCTION("FILTER(WholeNMJData!E:E,WholeNMJData!$B:$B=$B1884)"),349.2826)</f>
        <v>349.2826</v>
      </c>
      <c r="H1884" s="14">
        <f t="shared" si="4"/>
        <v>9.328681131</v>
      </c>
      <c r="I1884" s="14">
        <f>IFERROR(__xludf.DUMMYFUNCTION("FILTER(WholeNMJData!D:D,WholeNMJData!$B:$B=$B1884)"),101.9733)</f>
        <v>101.9733</v>
      </c>
    </row>
    <row r="1885">
      <c r="A1885" s="3"/>
      <c r="B1885" s="3" t="str">
        <f t="shared" si="3"/>
        <v>shi_03m_m67_a3_003</v>
      </c>
      <c r="C1885" s="9" t="s">
        <v>1926</v>
      </c>
      <c r="D1885" s="12">
        <v>4.0</v>
      </c>
      <c r="E1885" s="12">
        <v>3257.214</v>
      </c>
      <c r="F1885" s="12">
        <v>0.124522</v>
      </c>
      <c r="G1885" s="14">
        <f>IFERROR(__xludf.DUMMYFUNCTION("FILTER(WholeNMJData!E:E,WholeNMJData!$B:$B=$B1885)"),349.2826)</f>
        <v>349.2826</v>
      </c>
      <c r="H1885" s="14">
        <f t="shared" si="4"/>
        <v>9.325440202</v>
      </c>
      <c r="I1885" s="14">
        <f>IFERROR(__xludf.DUMMYFUNCTION("FILTER(WholeNMJData!D:D,WholeNMJData!$B:$B=$B1885)"),101.9733)</f>
        <v>101.9733</v>
      </c>
    </row>
    <row r="1886">
      <c r="A1886" s="3"/>
      <c r="B1886" s="3" t="str">
        <f t="shared" si="3"/>
        <v>shi_03m_m67_a3_003</v>
      </c>
      <c r="C1886" s="9" t="s">
        <v>1927</v>
      </c>
      <c r="D1886" s="12">
        <v>21.0</v>
      </c>
      <c r="E1886" s="12">
        <v>2997.61</v>
      </c>
      <c r="F1886" s="12">
        <v>0.59904</v>
      </c>
      <c r="G1886" s="14">
        <f>IFERROR(__xludf.DUMMYFUNCTION("FILTER(WholeNMJData!E:E,WholeNMJData!$B:$B=$B1886)"),349.2826)</f>
        <v>349.2826</v>
      </c>
      <c r="H1886" s="14">
        <f t="shared" si="4"/>
        <v>8.58219104</v>
      </c>
      <c r="I1886" s="14">
        <f>IFERROR(__xludf.DUMMYFUNCTION("FILTER(WholeNMJData!D:D,WholeNMJData!$B:$B=$B1886)"),101.9733)</f>
        <v>101.9733</v>
      </c>
    </row>
    <row r="1887">
      <c r="A1887" s="3"/>
      <c r="B1887" s="3" t="str">
        <f t="shared" si="3"/>
        <v>shi_03m_m67_a3_003</v>
      </c>
      <c r="C1887" s="9" t="s">
        <v>1928</v>
      </c>
      <c r="D1887" s="12">
        <v>21.0</v>
      </c>
      <c r="E1887" s="12">
        <v>3397.183</v>
      </c>
      <c r="F1887" s="12">
        <v>0.685864</v>
      </c>
      <c r="G1887" s="14">
        <f>IFERROR(__xludf.DUMMYFUNCTION("FILTER(WholeNMJData!E:E,WholeNMJData!$B:$B=$B1887)"),349.2826)</f>
        <v>349.2826</v>
      </c>
      <c r="H1887" s="14">
        <f t="shared" si="4"/>
        <v>9.726173019</v>
      </c>
      <c r="I1887" s="14">
        <f>IFERROR(__xludf.DUMMYFUNCTION("FILTER(WholeNMJData!D:D,WholeNMJData!$B:$B=$B1887)"),101.9733)</f>
        <v>101.9733</v>
      </c>
    </row>
    <row r="1888">
      <c r="A1888" s="3"/>
      <c r="B1888" s="3" t="str">
        <f t="shared" si="3"/>
        <v>shi_03m_m67_a3_003</v>
      </c>
      <c r="C1888" s="9" t="s">
        <v>1929</v>
      </c>
      <c r="D1888" s="12">
        <v>8.0</v>
      </c>
      <c r="E1888" s="12">
        <v>2557.259</v>
      </c>
      <c r="F1888" s="12">
        <v>0.656207</v>
      </c>
      <c r="G1888" s="14">
        <f>IFERROR(__xludf.DUMMYFUNCTION("FILTER(WholeNMJData!E:E,WholeNMJData!$B:$B=$B1888)"),349.2826)</f>
        <v>349.2826</v>
      </c>
      <c r="H1888" s="14">
        <f t="shared" si="4"/>
        <v>7.321461189</v>
      </c>
      <c r="I1888" s="14">
        <f>IFERROR(__xludf.DUMMYFUNCTION("FILTER(WholeNMJData!D:D,WholeNMJData!$B:$B=$B1888)"),101.9733)</f>
        <v>101.9733</v>
      </c>
    </row>
    <row r="1889">
      <c r="A1889" s="3"/>
      <c r="B1889" s="3" t="str">
        <f t="shared" si="3"/>
        <v>shi_03m_m67_a3_003</v>
      </c>
      <c r="C1889" s="9" t="s">
        <v>1930</v>
      </c>
      <c r="D1889" s="12">
        <v>5.0</v>
      </c>
      <c r="E1889" s="12">
        <v>2658.077</v>
      </c>
      <c r="F1889" s="12">
        <v>0.411086</v>
      </c>
      <c r="G1889" s="14">
        <f>IFERROR(__xludf.DUMMYFUNCTION("FILTER(WholeNMJData!E:E,WholeNMJData!$B:$B=$B1889)"),349.2826)</f>
        <v>349.2826</v>
      </c>
      <c r="H1889" s="14">
        <f t="shared" si="4"/>
        <v>7.610104254</v>
      </c>
      <c r="I1889" s="14">
        <f>IFERROR(__xludf.DUMMYFUNCTION("FILTER(WholeNMJData!D:D,WholeNMJData!$B:$B=$B1889)"),101.9733)</f>
        <v>101.9733</v>
      </c>
    </row>
    <row r="1890">
      <c r="A1890" s="3"/>
      <c r="B1890" s="3" t="str">
        <f t="shared" si="3"/>
        <v>shi_03m_m67_a3_003</v>
      </c>
      <c r="C1890" s="9" t="s">
        <v>1931</v>
      </c>
      <c r="D1890" s="12">
        <v>57.0</v>
      </c>
      <c r="E1890" s="12">
        <v>4219.27</v>
      </c>
      <c r="F1890" s="12">
        <v>0.922315</v>
      </c>
      <c r="G1890" s="14">
        <f>IFERROR(__xludf.DUMMYFUNCTION("FILTER(WholeNMJData!E:E,WholeNMJData!$B:$B=$B1890)"),349.2826)</f>
        <v>349.2826</v>
      </c>
      <c r="H1890" s="14">
        <f t="shared" si="4"/>
        <v>12.07981732</v>
      </c>
      <c r="I1890" s="14">
        <f>IFERROR(__xludf.DUMMYFUNCTION("FILTER(WholeNMJData!D:D,WholeNMJData!$B:$B=$B1890)"),101.9733)</f>
        <v>101.9733</v>
      </c>
    </row>
    <row r="1891">
      <c r="A1891" s="3"/>
      <c r="B1891" s="3" t="str">
        <f t="shared" si="3"/>
        <v>shi_03m_m67_a3_003</v>
      </c>
      <c r="C1891" s="9" t="s">
        <v>1932</v>
      </c>
      <c r="D1891" s="12">
        <v>8.0</v>
      </c>
      <c r="E1891" s="12">
        <v>3042.414</v>
      </c>
      <c r="F1891" s="12">
        <v>0.457112</v>
      </c>
      <c r="G1891" s="14">
        <f>IFERROR(__xludf.DUMMYFUNCTION("FILTER(WholeNMJData!E:E,WholeNMJData!$B:$B=$B1891)"),349.2826)</f>
        <v>349.2826</v>
      </c>
      <c r="H1891" s="14">
        <f t="shared" si="4"/>
        <v>8.710465394</v>
      </c>
      <c r="I1891" s="14">
        <f>IFERROR(__xludf.DUMMYFUNCTION("FILTER(WholeNMJData!D:D,WholeNMJData!$B:$B=$B1891)"),101.9733)</f>
        <v>101.9733</v>
      </c>
    </row>
    <row r="1892">
      <c r="A1892" s="3"/>
      <c r="B1892" s="3" t="str">
        <f t="shared" si="3"/>
        <v>shi_04m_m67_a3_001</v>
      </c>
      <c r="C1892" s="9" t="s">
        <v>1933</v>
      </c>
      <c r="D1892" s="12">
        <v>118.0</v>
      </c>
      <c r="E1892" s="12">
        <v>5405.37</v>
      </c>
      <c r="F1892" s="12">
        <v>0.838375</v>
      </c>
      <c r="G1892" s="14">
        <f>IFERROR(__xludf.DUMMYFUNCTION("FILTER(WholeNMJData!E:E,WholeNMJData!$B:$B=$B1892)"),283.7516)</f>
        <v>283.7516</v>
      </c>
      <c r="H1892" s="14">
        <f t="shared" si="4"/>
        <v>19.0496547</v>
      </c>
      <c r="I1892" s="14">
        <f>IFERROR(__xludf.DUMMYFUNCTION("FILTER(WholeNMJData!D:D,WholeNMJData!$B:$B=$B1892)"),152.0)</f>
        <v>152</v>
      </c>
    </row>
    <row r="1893">
      <c r="A1893" s="3"/>
      <c r="B1893" s="3" t="str">
        <f t="shared" si="3"/>
        <v>shi_04m_m67_a3_001</v>
      </c>
      <c r="C1893" s="9" t="s">
        <v>1934</v>
      </c>
      <c r="D1893" s="12">
        <v>5.0</v>
      </c>
      <c r="E1893" s="12">
        <v>2745.598</v>
      </c>
      <c r="F1893" s="12">
        <v>0.504839</v>
      </c>
      <c r="G1893" s="14">
        <f>IFERROR(__xludf.DUMMYFUNCTION("FILTER(WholeNMJData!E:E,WholeNMJData!$B:$B=$B1893)"),283.7516)</f>
        <v>283.7516</v>
      </c>
      <c r="H1893" s="14">
        <f t="shared" si="4"/>
        <v>9.676061739</v>
      </c>
      <c r="I1893" s="14">
        <f>IFERROR(__xludf.DUMMYFUNCTION("FILTER(WholeNMJData!D:D,WholeNMJData!$B:$B=$B1893)"),152.0)</f>
        <v>152</v>
      </c>
    </row>
    <row r="1894">
      <c r="A1894" s="3"/>
      <c r="B1894" s="3" t="str">
        <f t="shared" si="3"/>
        <v>shi_04m_m67_a3_001</v>
      </c>
      <c r="C1894" s="9" t="s">
        <v>1935</v>
      </c>
      <c r="D1894" s="12">
        <v>31.0</v>
      </c>
      <c r="E1894" s="12">
        <v>3179.041</v>
      </c>
      <c r="F1894" s="12">
        <v>0.862165</v>
      </c>
      <c r="G1894" s="14">
        <f>IFERROR(__xludf.DUMMYFUNCTION("FILTER(WholeNMJData!E:E,WholeNMJData!$B:$B=$B1894)"),283.7516)</f>
        <v>283.7516</v>
      </c>
      <c r="H1894" s="14">
        <f t="shared" si="4"/>
        <v>11.20360555</v>
      </c>
      <c r="I1894" s="14">
        <f>IFERROR(__xludf.DUMMYFUNCTION("FILTER(WholeNMJData!D:D,WholeNMJData!$B:$B=$B1894)"),152.0)</f>
        <v>152</v>
      </c>
    </row>
    <row r="1895">
      <c r="A1895" s="3"/>
      <c r="B1895" s="3" t="str">
        <f t="shared" si="3"/>
        <v>shi_04m_m67_a3_001</v>
      </c>
      <c r="C1895" s="9" t="s">
        <v>1936</v>
      </c>
      <c r="D1895" s="12">
        <v>20.0</v>
      </c>
      <c r="E1895" s="12">
        <v>3012.562</v>
      </c>
      <c r="F1895" s="12">
        <v>0.693272</v>
      </c>
      <c r="G1895" s="14">
        <f>IFERROR(__xludf.DUMMYFUNCTION("FILTER(WholeNMJData!E:E,WholeNMJData!$B:$B=$B1895)"),283.7516)</f>
        <v>283.7516</v>
      </c>
      <c r="H1895" s="14">
        <f t="shared" si="4"/>
        <v>10.61689872</v>
      </c>
      <c r="I1895" s="14">
        <f>IFERROR(__xludf.DUMMYFUNCTION("FILTER(WholeNMJData!D:D,WholeNMJData!$B:$B=$B1895)"),152.0)</f>
        <v>152</v>
      </c>
    </row>
    <row r="1896">
      <c r="A1896" s="3"/>
      <c r="B1896" s="3" t="str">
        <f t="shared" si="3"/>
        <v>shi_04m_m67_a3_001</v>
      </c>
      <c r="C1896" s="9" t="s">
        <v>1937</v>
      </c>
      <c r="D1896" s="12">
        <v>10.0</v>
      </c>
      <c r="E1896" s="12">
        <v>2636.603</v>
      </c>
      <c r="F1896" s="12">
        <v>0.639889</v>
      </c>
      <c r="G1896" s="14">
        <f>IFERROR(__xludf.DUMMYFUNCTION("FILTER(WholeNMJData!E:E,WholeNMJData!$B:$B=$B1896)"),283.7516)</f>
        <v>283.7516</v>
      </c>
      <c r="H1896" s="14">
        <f t="shared" si="4"/>
        <v>9.291940556</v>
      </c>
      <c r="I1896" s="14">
        <f>IFERROR(__xludf.DUMMYFUNCTION("FILTER(WholeNMJData!D:D,WholeNMJData!$B:$B=$B1896)"),152.0)</f>
        <v>152</v>
      </c>
    </row>
    <row r="1897">
      <c r="A1897" s="3"/>
      <c r="B1897" s="3" t="str">
        <f t="shared" si="3"/>
        <v>shi_04m_m67_a3_001</v>
      </c>
      <c r="C1897" s="9" t="s">
        <v>1938</v>
      </c>
      <c r="D1897" s="12">
        <v>5.0</v>
      </c>
      <c r="E1897" s="12">
        <v>2655.975</v>
      </c>
      <c r="F1897" s="12">
        <v>0.101916</v>
      </c>
      <c r="G1897" s="14">
        <f>IFERROR(__xludf.DUMMYFUNCTION("FILTER(WholeNMJData!E:E,WholeNMJData!$B:$B=$B1897)"),283.7516)</f>
        <v>283.7516</v>
      </c>
      <c r="H1897" s="14">
        <f t="shared" si="4"/>
        <v>9.360211537</v>
      </c>
      <c r="I1897" s="14">
        <f>IFERROR(__xludf.DUMMYFUNCTION("FILTER(WholeNMJData!D:D,WholeNMJData!$B:$B=$B1897)"),152.0)</f>
        <v>152</v>
      </c>
    </row>
    <row r="1898">
      <c r="A1898" s="3"/>
      <c r="B1898" s="3" t="str">
        <f t="shared" si="3"/>
        <v>shi_04m_m67_a3_001</v>
      </c>
      <c r="C1898" s="9" t="s">
        <v>1939</v>
      </c>
      <c r="D1898" s="12">
        <v>35.0</v>
      </c>
      <c r="E1898" s="12">
        <v>3072.287</v>
      </c>
      <c r="F1898" s="12">
        <v>0.87643</v>
      </c>
      <c r="G1898" s="14">
        <f>IFERROR(__xludf.DUMMYFUNCTION("FILTER(WholeNMJData!E:E,WholeNMJData!$B:$B=$B1898)"),283.7516)</f>
        <v>283.7516</v>
      </c>
      <c r="H1898" s="14">
        <f t="shared" si="4"/>
        <v>10.82738212</v>
      </c>
      <c r="I1898" s="14">
        <f>IFERROR(__xludf.DUMMYFUNCTION("FILTER(WholeNMJData!D:D,WholeNMJData!$B:$B=$B1898)"),152.0)</f>
        <v>152</v>
      </c>
    </row>
    <row r="1899">
      <c r="A1899" s="3"/>
      <c r="B1899" s="3" t="str">
        <f t="shared" si="3"/>
        <v>shi_04m_m67_a3_001</v>
      </c>
      <c r="C1899" s="9" t="s">
        <v>1940</v>
      </c>
      <c r="D1899" s="12">
        <v>6.0</v>
      </c>
      <c r="E1899" s="12">
        <v>3867.766</v>
      </c>
      <c r="F1899" s="12">
        <v>0.402166</v>
      </c>
      <c r="G1899" s="14">
        <f>IFERROR(__xludf.DUMMYFUNCTION("FILTER(WholeNMJData!E:E,WholeNMJData!$B:$B=$B1899)"),283.7516)</f>
        <v>283.7516</v>
      </c>
      <c r="H1899" s="14">
        <f t="shared" si="4"/>
        <v>13.63081653</v>
      </c>
      <c r="I1899" s="14">
        <f>IFERROR(__xludf.DUMMYFUNCTION("FILTER(WholeNMJData!D:D,WholeNMJData!$B:$B=$B1899)"),152.0)</f>
        <v>152</v>
      </c>
    </row>
    <row r="1900">
      <c r="A1900" s="3"/>
      <c r="B1900" s="3" t="str">
        <f t="shared" si="3"/>
        <v>shi_04m_m67_a3_001</v>
      </c>
      <c r="C1900" s="9" t="s">
        <v>1941</v>
      </c>
      <c r="D1900" s="12">
        <v>4.0</v>
      </c>
      <c r="E1900" s="12">
        <v>2956.383</v>
      </c>
      <c r="F1900" s="12">
        <v>0.512343</v>
      </c>
      <c r="G1900" s="14">
        <f>IFERROR(__xludf.DUMMYFUNCTION("FILTER(WholeNMJData!E:E,WholeNMJData!$B:$B=$B1900)"),283.7516)</f>
        <v>283.7516</v>
      </c>
      <c r="H1900" s="14">
        <f t="shared" si="4"/>
        <v>10.41891218</v>
      </c>
      <c r="I1900" s="14">
        <f>IFERROR(__xludf.DUMMYFUNCTION("FILTER(WholeNMJData!D:D,WholeNMJData!$B:$B=$B1900)"),152.0)</f>
        <v>152</v>
      </c>
    </row>
    <row r="1901">
      <c r="A1901" s="3"/>
      <c r="B1901" s="3" t="str">
        <f t="shared" si="3"/>
        <v>shi_04m_m67_a3_001</v>
      </c>
      <c r="C1901" s="9" t="s">
        <v>1942</v>
      </c>
      <c r="D1901" s="12">
        <v>14.0</v>
      </c>
      <c r="E1901" s="12">
        <v>2798.625</v>
      </c>
      <c r="F1901" s="12">
        <v>0.68366</v>
      </c>
      <c r="G1901" s="14">
        <f>IFERROR(__xludf.DUMMYFUNCTION("FILTER(WholeNMJData!E:E,WholeNMJData!$B:$B=$B1901)"),283.7516)</f>
        <v>283.7516</v>
      </c>
      <c r="H1901" s="14">
        <f t="shared" si="4"/>
        <v>9.86293998</v>
      </c>
      <c r="I1901" s="14">
        <f>IFERROR(__xludf.DUMMYFUNCTION("FILTER(WholeNMJData!D:D,WholeNMJData!$B:$B=$B1901)"),152.0)</f>
        <v>152</v>
      </c>
    </row>
    <row r="1902">
      <c r="A1902" s="3"/>
      <c r="B1902" s="3" t="str">
        <f t="shared" si="3"/>
        <v>shi_04m_m67_a3_001</v>
      </c>
      <c r="C1902" s="9" t="s">
        <v>1943</v>
      </c>
      <c r="D1902" s="12">
        <v>5.0</v>
      </c>
      <c r="E1902" s="12">
        <v>2288.343</v>
      </c>
      <c r="F1902" s="12">
        <v>0.277524</v>
      </c>
      <c r="G1902" s="14">
        <f>IFERROR(__xludf.DUMMYFUNCTION("FILTER(WholeNMJData!E:E,WholeNMJData!$B:$B=$B1902)"),283.7516)</f>
        <v>283.7516</v>
      </c>
      <c r="H1902" s="14">
        <f t="shared" si="4"/>
        <v>8.06459946</v>
      </c>
      <c r="I1902" s="14">
        <f>IFERROR(__xludf.DUMMYFUNCTION("FILTER(WholeNMJData!D:D,WholeNMJData!$B:$B=$B1902)"),152.0)</f>
        <v>152</v>
      </c>
    </row>
    <row r="1903">
      <c r="A1903" s="3"/>
      <c r="B1903" s="3" t="str">
        <f t="shared" si="3"/>
        <v>shi_04m_m67_a3_001</v>
      </c>
      <c r="C1903" s="9" t="s">
        <v>1944</v>
      </c>
      <c r="D1903" s="12">
        <v>13.0</v>
      </c>
      <c r="E1903" s="12">
        <v>2519.935</v>
      </c>
      <c r="F1903" s="12">
        <v>0.571216</v>
      </c>
      <c r="G1903" s="14">
        <f>IFERROR(__xludf.DUMMYFUNCTION("FILTER(WholeNMJData!E:E,WholeNMJData!$B:$B=$B1903)"),283.7516)</f>
        <v>283.7516</v>
      </c>
      <c r="H1903" s="14">
        <f t="shared" si="4"/>
        <v>8.880778117</v>
      </c>
      <c r="I1903" s="14">
        <f>IFERROR(__xludf.DUMMYFUNCTION("FILTER(WholeNMJData!D:D,WholeNMJData!$B:$B=$B1903)"),152.0)</f>
        <v>152</v>
      </c>
    </row>
    <row r="1904">
      <c r="A1904" s="3"/>
      <c r="B1904" s="3" t="str">
        <f t="shared" si="3"/>
        <v>shi_04m_m67_a3_001</v>
      </c>
      <c r="C1904" s="9" t="s">
        <v>1945</v>
      </c>
      <c r="D1904" s="12">
        <v>46.0</v>
      </c>
      <c r="E1904" s="12">
        <v>4173.924</v>
      </c>
      <c r="F1904" s="12">
        <v>0.880607</v>
      </c>
      <c r="G1904" s="14">
        <f>IFERROR(__xludf.DUMMYFUNCTION("FILTER(WholeNMJData!E:E,WholeNMJData!$B:$B=$B1904)"),283.7516)</f>
        <v>283.7516</v>
      </c>
      <c r="H1904" s="14">
        <f t="shared" si="4"/>
        <v>14.70978137</v>
      </c>
      <c r="I1904" s="14">
        <f>IFERROR(__xludf.DUMMYFUNCTION("FILTER(WholeNMJData!D:D,WholeNMJData!$B:$B=$B1904)"),152.0)</f>
        <v>152</v>
      </c>
    </row>
    <row r="1905">
      <c r="A1905" s="3"/>
      <c r="B1905" s="3" t="str">
        <f t="shared" si="3"/>
        <v>shi_04m_m67_a3_001</v>
      </c>
      <c r="C1905" s="9" t="s">
        <v>1946</v>
      </c>
      <c r="D1905" s="12">
        <v>44.0</v>
      </c>
      <c r="E1905" s="12">
        <v>4951.884</v>
      </c>
      <c r="F1905" s="12">
        <v>0.665929</v>
      </c>
      <c r="G1905" s="14">
        <f>IFERROR(__xludf.DUMMYFUNCTION("FILTER(WholeNMJData!E:E,WholeNMJData!$B:$B=$B1905)"),283.7516)</f>
        <v>283.7516</v>
      </c>
      <c r="H1905" s="14">
        <f t="shared" si="4"/>
        <v>17.45147516</v>
      </c>
      <c r="I1905" s="14">
        <f>IFERROR(__xludf.DUMMYFUNCTION("FILTER(WholeNMJData!D:D,WholeNMJData!$B:$B=$B1905)"),152.0)</f>
        <v>152</v>
      </c>
    </row>
    <row r="1906">
      <c r="A1906" s="3"/>
      <c r="B1906" s="3" t="str">
        <f t="shared" si="3"/>
        <v>shi_04m_m67_a3_001</v>
      </c>
      <c r="C1906" s="9" t="s">
        <v>1947</v>
      </c>
      <c r="D1906" s="12">
        <v>19.0</v>
      </c>
      <c r="E1906" s="12">
        <v>2714.949</v>
      </c>
      <c r="F1906" s="12">
        <v>0.887647</v>
      </c>
      <c r="G1906" s="14">
        <f>IFERROR(__xludf.DUMMYFUNCTION("FILTER(WholeNMJData!E:E,WholeNMJData!$B:$B=$B1906)"),283.7516)</f>
        <v>283.7516</v>
      </c>
      <c r="H1906" s="14">
        <f t="shared" si="4"/>
        <v>9.568048251</v>
      </c>
      <c r="I1906" s="14">
        <f>IFERROR(__xludf.DUMMYFUNCTION("FILTER(WholeNMJData!D:D,WholeNMJData!$B:$B=$B1906)"),152.0)</f>
        <v>152</v>
      </c>
    </row>
    <row r="1907">
      <c r="A1907" s="3"/>
      <c r="B1907" s="3" t="str">
        <f t="shared" si="3"/>
        <v>shi_04m_m67_a3_001</v>
      </c>
      <c r="C1907" s="9" t="s">
        <v>1948</v>
      </c>
      <c r="D1907" s="12">
        <v>5.0</v>
      </c>
      <c r="E1907" s="12">
        <v>3417.129</v>
      </c>
      <c r="F1907" s="12">
        <v>0.255918</v>
      </c>
      <c r="G1907" s="14">
        <f>IFERROR(__xludf.DUMMYFUNCTION("FILTER(WholeNMJData!E:E,WholeNMJData!$B:$B=$B1907)"),283.7516)</f>
        <v>283.7516</v>
      </c>
      <c r="H1907" s="14">
        <f t="shared" si="4"/>
        <v>12.04267747</v>
      </c>
      <c r="I1907" s="14">
        <f>IFERROR(__xludf.DUMMYFUNCTION("FILTER(WholeNMJData!D:D,WholeNMJData!$B:$B=$B1907)"),152.0)</f>
        <v>152</v>
      </c>
    </row>
    <row r="1908">
      <c r="A1908" s="3"/>
      <c r="B1908" s="3" t="str">
        <f t="shared" si="3"/>
        <v>shi_04m_m67_a3_001</v>
      </c>
      <c r="C1908" s="9" t="s">
        <v>1949</v>
      </c>
      <c r="D1908" s="12">
        <v>4.0</v>
      </c>
      <c r="E1908" s="12">
        <v>2723.955</v>
      </c>
      <c r="F1908" s="12">
        <v>0.607481</v>
      </c>
      <c r="G1908" s="14">
        <f>IFERROR(__xludf.DUMMYFUNCTION("FILTER(WholeNMJData!E:E,WholeNMJData!$B:$B=$B1908)"),283.7516)</f>
        <v>283.7516</v>
      </c>
      <c r="H1908" s="14">
        <f t="shared" si="4"/>
        <v>9.599787279</v>
      </c>
      <c r="I1908" s="14">
        <f>IFERROR(__xludf.DUMMYFUNCTION("FILTER(WholeNMJData!D:D,WholeNMJData!$B:$B=$B1908)"),152.0)</f>
        <v>152</v>
      </c>
    </row>
    <row r="1909">
      <c r="A1909" s="3"/>
      <c r="B1909" s="3" t="str">
        <f t="shared" si="3"/>
        <v>shi_04m_m67_a3_001</v>
      </c>
      <c r="C1909" s="9" t="s">
        <v>1950</v>
      </c>
      <c r="D1909" s="12">
        <v>25.0</v>
      </c>
      <c r="E1909" s="12">
        <v>3238.31</v>
      </c>
      <c r="F1909" s="12">
        <v>0.685714</v>
      </c>
      <c r="G1909" s="14">
        <f>IFERROR(__xludf.DUMMYFUNCTION("FILTER(WholeNMJData!E:E,WholeNMJData!$B:$B=$B1909)"),283.7516)</f>
        <v>283.7516</v>
      </c>
      <c r="H1909" s="14">
        <f t="shared" si="4"/>
        <v>11.4124819</v>
      </c>
      <c r="I1909" s="14">
        <f>IFERROR(__xludf.DUMMYFUNCTION("FILTER(WholeNMJData!D:D,WholeNMJData!$B:$B=$B1909)"),152.0)</f>
        <v>152</v>
      </c>
    </row>
    <row r="1910">
      <c r="A1910" s="3"/>
      <c r="B1910" s="3" t="str">
        <f t="shared" si="3"/>
        <v>shi_04m_m67_a3_001</v>
      </c>
      <c r="C1910" s="9" t="s">
        <v>1951</v>
      </c>
      <c r="D1910" s="12">
        <v>4.0</v>
      </c>
      <c r="E1910" s="12">
        <v>2710.112</v>
      </c>
      <c r="F1910" s="12">
        <v>0.328493</v>
      </c>
      <c r="G1910" s="14">
        <f>IFERROR(__xludf.DUMMYFUNCTION("FILTER(WholeNMJData!E:E,WholeNMJData!$B:$B=$B1910)"),283.7516)</f>
        <v>283.7516</v>
      </c>
      <c r="H1910" s="14">
        <f t="shared" si="4"/>
        <v>9.551001651</v>
      </c>
      <c r="I1910" s="14">
        <f>IFERROR(__xludf.DUMMYFUNCTION("FILTER(WholeNMJData!D:D,WholeNMJData!$B:$B=$B1910)"),152.0)</f>
        <v>152</v>
      </c>
    </row>
    <row r="1911">
      <c r="A1911" s="3"/>
      <c r="B1911" s="3" t="str">
        <f t="shared" si="3"/>
        <v>shi_04m_m67_a3_001</v>
      </c>
      <c r="C1911" s="9" t="s">
        <v>1952</v>
      </c>
      <c r="D1911" s="12">
        <v>6.0</v>
      </c>
      <c r="E1911" s="12">
        <v>2347.024</v>
      </c>
      <c r="F1911" s="12">
        <v>0.450839</v>
      </c>
      <c r="G1911" s="14">
        <f>IFERROR(__xludf.DUMMYFUNCTION("FILTER(WholeNMJData!E:E,WholeNMJData!$B:$B=$B1911)"),283.7516)</f>
        <v>283.7516</v>
      </c>
      <c r="H1911" s="14">
        <f t="shared" si="4"/>
        <v>8.27140358</v>
      </c>
      <c r="I1911" s="14">
        <f>IFERROR(__xludf.DUMMYFUNCTION("FILTER(WholeNMJData!D:D,WholeNMJData!$B:$B=$B1911)"),152.0)</f>
        <v>152</v>
      </c>
    </row>
    <row r="1912">
      <c r="A1912" s="3"/>
      <c r="B1912" s="3" t="str">
        <f t="shared" si="3"/>
        <v>shi_04m_m67_a3_001</v>
      </c>
      <c r="C1912" s="9" t="s">
        <v>1953</v>
      </c>
      <c r="D1912" s="12">
        <v>5.0</v>
      </c>
      <c r="E1912" s="12">
        <v>2532.116</v>
      </c>
      <c r="F1912" s="12">
        <v>0.554309</v>
      </c>
      <c r="G1912" s="14">
        <f>IFERROR(__xludf.DUMMYFUNCTION("FILTER(WholeNMJData!E:E,WholeNMJData!$B:$B=$B1912)"),283.7516)</f>
        <v>283.7516</v>
      </c>
      <c r="H1912" s="14">
        <f t="shared" si="4"/>
        <v>8.923706509</v>
      </c>
      <c r="I1912" s="14">
        <f>IFERROR(__xludf.DUMMYFUNCTION("FILTER(WholeNMJData!D:D,WholeNMJData!$B:$B=$B1912)"),152.0)</f>
        <v>152</v>
      </c>
    </row>
    <row r="1913">
      <c r="A1913" s="3"/>
      <c r="B1913" s="3" t="str">
        <f t="shared" si="3"/>
        <v>shi_04m_m67_a3_001</v>
      </c>
      <c r="C1913" s="9" t="s">
        <v>1954</v>
      </c>
      <c r="D1913" s="12">
        <v>3.0</v>
      </c>
      <c r="E1913" s="12">
        <v>2365.244</v>
      </c>
      <c r="F1913" s="12">
        <v>0.238613</v>
      </c>
      <c r="G1913" s="14">
        <f>IFERROR(__xludf.DUMMYFUNCTION("FILTER(WholeNMJData!E:E,WholeNMJData!$B:$B=$B1913)"),283.7516)</f>
        <v>283.7516</v>
      </c>
      <c r="H1913" s="14">
        <f t="shared" si="4"/>
        <v>8.335614671</v>
      </c>
      <c r="I1913" s="14">
        <f>IFERROR(__xludf.DUMMYFUNCTION("FILTER(WholeNMJData!D:D,WholeNMJData!$B:$B=$B1913)"),152.0)</f>
        <v>152</v>
      </c>
    </row>
    <row r="1914">
      <c r="A1914" s="3"/>
      <c r="B1914" s="3" t="str">
        <f t="shared" si="3"/>
        <v>shi_04m_m67_a3_001</v>
      </c>
      <c r="C1914" s="9" t="s">
        <v>1955</v>
      </c>
      <c r="D1914" s="12">
        <v>32.0</v>
      </c>
      <c r="E1914" s="12">
        <v>3493.005</v>
      </c>
      <c r="F1914" s="12">
        <v>0.855995</v>
      </c>
      <c r="G1914" s="14">
        <f>IFERROR(__xludf.DUMMYFUNCTION("FILTER(WholeNMJData!E:E,WholeNMJData!$B:$B=$B1914)"),283.7516)</f>
        <v>283.7516</v>
      </c>
      <c r="H1914" s="14">
        <f t="shared" si="4"/>
        <v>12.31008037</v>
      </c>
      <c r="I1914" s="14">
        <f>IFERROR(__xludf.DUMMYFUNCTION("FILTER(WholeNMJData!D:D,WholeNMJData!$B:$B=$B1914)"),152.0)</f>
        <v>152</v>
      </c>
    </row>
    <row r="1915">
      <c r="A1915" s="3"/>
      <c r="B1915" s="3" t="str">
        <f t="shared" si="3"/>
        <v>shi_04m_m67_a3_001</v>
      </c>
      <c r="C1915" s="9" t="s">
        <v>1956</v>
      </c>
      <c r="D1915" s="12">
        <v>33.0</v>
      </c>
      <c r="E1915" s="12">
        <v>3245.446</v>
      </c>
      <c r="F1915" s="12">
        <v>0.966009</v>
      </c>
      <c r="G1915" s="14">
        <f>IFERROR(__xludf.DUMMYFUNCTION("FILTER(WholeNMJData!E:E,WholeNMJData!$B:$B=$B1915)"),283.7516)</f>
        <v>283.7516</v>
      </c>
      <c r="H1915" s="14">
        <f t="shared" si="4"/>
        <v>11.43763066</v>
      </c>
      <c r="I1915" s="14">
        <f>IFERROR(__xludf.DUMMYFUNCTION("FILTER(WholeNMJData!D:D,WholeNMJData!$B:$B=$B1915)"),152.0)</f>
        <v>152</v>
      </c>
    </row>
    <row r="1916">
      <c r="A1916" s="3"/>
      <c r="B1916" s="3" t="str">
        <f t="shared" si="3"/>
        <v>shi_04m_m67_a3_001</v>
      </c>
      <c r="C1916" s="9" t="s">
        <v>1957</v>
      </c>
      <c r="D1916" s="12">
        <v>36.0</v>
      </c>
      <c r="E1916" s="12">
        <v>3854.658</v>
      </c>
      <c r="F1916" s="12">
        <v>0.755019</v>
      </c>
      <c r="G1916" s="14">
        <f>IFERROR(__xludf.DUMMYFUNCTION("FILTER(WholeNMJData!E:E,WholeNMJData!$B:$B=$B1916)"),283.7516)</f>
        <v>283.7516</v>
      </c>
      <c r="H1916" s="14">
        <f t="shared" si="4"/>
        <v>13.5846212</v>
      </c>
      <c r="I1916" s="14">
        <f>IFERROR(__xludf.DUMMYFUNCTION("FILTER(WholeNMJData!D:D,WholeNMJData!$B:$B=$B1916)"),152.0)</f>
        <v>152</v>
      </c>
    </row>
    <row r="1917">
      <c r="A1917" s="3"/>
      <c r="B1917" s="3" t="str">
        <f t="shared" si="3"/>
        <v>shi_04m_m67_a3_001</v>
      </c>
      <c r="C1917" s="9" t="s">
        <v>1958</v>
      </c>
      <c r="D1917" s="12">
        <v>28.0</v>
      </c>
      <c r="E1917" s="12">
        <v>4277.211</v>
      </c>
      <c r="F1917" s="12">
        <v>1.002377</v>
      </c>
      <c r="G1917" s="14">
        <f>IFERROR(__xludf.DUMMYFUNCTION("FILTER(WholeNMJData!E:E,WholeNMJData!$B:$B=$B1917)"),283.7516)</f>
        <v>283.7516</v>
      </c>
      <c r="H1917" s="14">
        <f t="shared" si="4"/>
        <v>15.07378637</v>
      </c>
      <c r="I1917" s="14">
        <f>IFERROR(__xludf.DUMMYFUNCTION("FILTER(WholeNMJData!D:D,WholeNMJData!$B:$B=$B1917)"),152.0)</f>
        <v>152</v>
      </c>
    </row>
    <row r="1918">
      <c r="A1918" s="3"/>
      <c r="B1918" s="3" t="str">
        <f t="shared" si="3"/>
        <v>shi_04m_m67_a3_001</v>
      </c>
      <c r="C1918" s="9" t="s">
        <v>1959</v>
      </c>
      <c r="D1918" s="12">
        <v>13.0</v>
      </c>
      <c r="E1918" s="12">
        <v>2526.261</v>
      </c>
      <c r="F1918" s="12">
        <v>0.555388</v>
      </c>
      <c r="G1918" s="14">
        <f>IFERROR(__xludf.DUMMYFUNCTION("FILTER(WholeNMJData!E:E,WholeNMJData!$B:$B=$B1918)"),283.7516)</f>
        <v>283.7516</v>
      </c>
      <c r="H1918" s="14">
        <f t="shared" si="4"/>
        <v>8.903072265</v>
      </c>
      <c r="I1918" s="14">
        <f>IFERROR(__xludf.DUMMYFUNCTION("FILTER(WholeNMJData!D:D,WholeNMJData!$B:$B=$B1918)"),152.0)</f>
        <v>152</v>
      </c>
    </row>
    <row r="1919">
      <c r="A1919" s="3"/>
      <c r="B1919" s="3" t="str">
        <f t="shared" si="3"/>
        <v>shi_04m_m67_a3_001</v>
      </c>
      <c r="C1919" s="9" t="s">
        <v>1960</v>
      </c>
      <c r="D1919" s="12">
        <v>4.0</v>
      </c>
      <c r="E1919" s="12">
        <v>2169.891</v>
      </c>
      <c r="F1919" s="12">
        <v>0.335985</v>
      </c>
      <c r="G1919" s="14">
        <f>IFERROR(__xludf.DUMMYFUNCTION("FILTER(WholeNMJData!E:E,WholeNMJData!$B:$B=$B1919)"),283.7516)</f>
        <v>283.7516</v>
      </c>
      <c r="H1919" s="14">
        <f t="shared" si="4"/>
        <v>7.647149831</v>
      </c>
      <c r="I1919" s="14">
        <f>IFERROR(__xludf.DUMMYFUNCTION("FILTER(WholeNMJData!D:D,WholeNMJData!$B:$B=$B1919)"),152.0)</f>
        <v>152</v>
      </c>
    </row>
    <row r="1920">
      <c r="A1920" s="3"/>
      <c r="B1920" s="3" t="str">
        <f t="shared" si="3"/>
        <v>shi_04m_m67_a3_001</v>
      </c>
      <c r="C1920" s="9" t="s">
        <v>1961</v>
      </c>
      <c r="D1920" s="12">
        <v>8.0</v>
      </c>
      <c r="E1920" s="12">
        <v>2711.958</v>
      </c>
      <c r="F1920" s="12">
        <v>0.804323</v>
      </c>
      <c r="G1920" s="14">
        <f>IFERROR(__xludf.DUMMYFUNCTION("FILTER(WholeNMJData!E:E,WholeNMJData!$B:$B=$B1920)"),283.7516)</f>
        <v>283.7516</v>
      </c>
      <c r="H1920" s="14">
        <f t="shared" si="4"/>
        <v>9.557507341</v>
      </c>
      <c r="I1920" s="14">
        <f>IFERROR(__xludf.DUMMYFUNCTION("FILTER(WholeNMJData!D:D,WholeNMJData!$B:$B=$B1920)"),152.0)</f>
        <v>152</v>
      </c>
    </row>
    <row r="1921">
      <c r="A1921" s="3"/>
      <c r="B1921" s="3" t="str">
        <f t="shared" si="3"/>
        <v>shi_04m_m67_a3_001</v>
      </c>
      <c r="C1921" s="9" t="s">
        <v>1962</v>
      </c>
      <c r="D1921" s="12">
        <v>34.0</v>
      </c>
      <c r="E1921" s="12">
        <v>2974.662</v>
      </c>
      <c r="F1921" s="12">
        <v>0.922016</v>
      </c>
      <c r="G1921" s="14">
        <f>IFERROR(__xludf.DUMMYFUNCTION("FILTER(WholeNMJData!E:E,WholeNMJData!$B:$B=$B1921)"),283.7516)</f>
        <v>283.7516</v>
      </c>
      <c r="H1921" s="14">
        <f t="shared" si="4"/>
        <v>10.4833312</v>
      </c>
      <c r="I1921" s="14">
        <f>IFERROR(__xludf.DUMMYFUNCTION("FILTER(WholeNMJData!D:D,WholeNMJData!$B:$B=$B1921)"),152.0)</f>
        <v>152</v>
      </c>
    </row>
    <row r="1922">
      <c r="A1922" s="3"/>
      <c r="B1922" s="3" t="str">
        <f t="shared" si="3"/>
        <v>shi_04m_m67_a3_001</v>
      </c>
      <c r="C1922" s="9" t="s">
        <v>1963</v>
      </c>
      <c r="D1922" s="12">
        <v>6.0</v>
      </c>
      <c r="E1922" s="12">
        <v>2242.989</v>
      </c>
      <c r="F1922" s="12">
        <v>0.362337</v>
      </c>
      <c r="G1922" s="14">
        <f>IFERROR(__xludf.DUMMYFUNCTION("FILTER(WholeNMJData!E:E,WholeNMJData!$B:$B=$B1922)"),283.7516)</f>
        <v>283.7516</v>
      </c>
      <c r="H1922" s="14">
        <f t="shared" si="4"/>
        <v>7.904762475</v>
      </c>
      <c r="I1922" s="14">
        <f>IFERROR(__xludf.DUMMYFUNCTION("FILTER(WholeNMJData!D:D,WholeNMJData!$B:$B=$B1922)"),152.0)</f>
        <v>152</v>
      </c>
    </row>
    <row r="1923">
      <c r="A1923" s="3"/>
      <c r="B1923" s="3" t="str">
        <f t="shared" si="3"/>
        <v>shi_04m_m67_a3_001</v>
      </c>
      <c r="C1923" s="9" t="s">
        <v>1964</v>
      </c>
      <c r="D1923" s="12">
        <v>41.0</v>
      </c>
      <c r="E1923" s="12">
        <v>3488.582</v>
      </c>
      <c r="F1923" s="12">
        <v>0.724204</v>
      </c>
      <c r="G1923" s="14">
        <f>IFERROR(__xludf.DUMMYFUNCTION("FILTER(WholeNMJData!E:E,WholeNMJData!$B:$B=$B1923)"),283.7516)</f>
        <v>283.7516</v>
      </c>
      <c r="H1923" s="14">
        <f t="shared" si="4"/>
        <v>12.29449279</v>
      </c>
      <c r="I1923" s="14">
        <f>IFERROR(__xludf.DUMMYFUNCTION("FILTER(WholeNMJData!D:D,WholeNMJData!$B:$B=$B1923)"),152.0)</f>
        <v>152</v>
      </c>
    </row>
    <row r="1924">
      <c r="A1924" s="3"/>
      <c r="B1924" s="3" t="str">
        <f t="shared" si="3"/>
        <v>shi_04m_m67_a3_001</v>
      </c>
      <c r="C1924" s="9" t="s">
        <v>1965</v>
      </c>
      <c r="D1924" s="12">
        <v>4.0</v>
      </c>
      <c r="E1924" s="12">
        <v>2684.186</v>
      </c>
      <c r="F1924" s="12">
        <v>0.438974</v>
      </c>
      <c r="G1924" s="14">
        <f>IFERROR(__xludf.DUMMYFUNCTION("FILTER(WholeNMJData!E:E,WholeNMJData!$B:$B=$B1924)"),283.7516)</f>
        <v>283.7516</v>
      </c>
      <c r="H1924" s="14">
        <f t="shared" si="4"/>
        <v>9.459633003</v>
      </c>
      <c r="I1924" s="14">
        <f>IFERROR(__xludf.DUMMYFUNCTION("FILTER(WholeNMJData!D:D,WholeNMJData!$B:$B=$B1924)"),152.0)</f>
        <v>152</v>
      </c>
    </row>
    <row r="1925">
      <c r="A1925" s="3"/>
      <c r="B1925" s="3" t="str">
        <f t="shared" si="3"/>
        <v>shi_04m_m67_a3_001</v>
      </c>
      <c r="C1925" s="9" t="s">
        <v>1966</v>
      </c>
      <c r="D1925" s="12">
        <v>17.0</v>
      </c>
      <c r="E1925" s="12">
        <v>4076.689</v>
      </c>
      <c r="F1925" s="12">
        <v>0.871441</v>
      </c>
      <c r="G1925" s="14">
        <f>IFERROR(__xludf.DUMMYFUNCTION("FILTER(WholeNMJData!E:E,WholeNMJData!$B:$B=$B1925)"),283.7516)</f>
        <v>283.7516</v>
      </c>
      <c r="H1925" s="14">
        <f t="shared" si="4"/>
        <v>14.36710489</v>
      </c>
      <c r="I1925" s="14">
        <f>IFERROR(__xludf.DUMMYFUNCTION("FILTER(WholeNMJData!D:D,WholeNMJData!$B:$B=$B1925)"),152.0)</f>
        <v>152</v>
      </c>
    </row>
    <row r="1926">
      <c r="A1926" s="3"/>
      <c r="B1926" s="3" t="str">
        <f t="shared" si="3"/>
        <v>shi_04m_m67_a3_001</v>
      </c>
      <c r="C1926" s="9" t="s">
        <v>1967</v>
      </c>
      <c r="D1926" s="12">
        <v>7.0</v>
      </c>
      <c r="E1926" s="12">
        <v>3176.375</v>
      </c>
      <c r="F1926" s="12">
        <v>0.37551</v>
      </c>
      <c r="G1926" s="14">
        <f>IFERROR(__xludf.DUMMYFUNCTION("FILTER(WholeNMJData!E:E,WholeNMJData!$B:$B=$B1926)"),283.7516)</f>
        <v>283.7516</v>
      </c>
      <c r="H1926" s="14">
        <f t="shared" si="4"/>
        <v>11.19421001</v>
      </c>
      <c r="I1926" s="14">
        <f>IFERROR(__xludf.DUMMYFUNCTION("FILTER(WholeNMJData!D:D,WholeNMJData!$B:$B=$B1926)"),152.0)</f>
        <v>152</v>
      </c>
    </row>
    <row r="1927">
      <c r="A1927" s="3"/>
      <c r="B1927" s="3" t="str">
        <f t="shared" si="3"/>
        <v>shi_04m_m67_a3_001</v>
      </c>
      <c r="C1927" s="9" t="s">
        <v>1968</v>
      </c>
      <c r="D1927" s="12">
        <v>4.0</v>
      </c>
      <c r="E1927" s="12">
        <v>1915.418</v>
      </c>
      <c r="F1927" s="12">
        <v>0.278734</v>
      </c>
      <c r="G1927" s="14">
        <f>IFERROR(__xludf.DUMMYFUNCTION("FILTER(WholeNMJData!E:E,WholeNMJData!$B:$B=$B1927)"),283.7516)</f>
        <v>283.7516</v>
      </c>
      <c r="H1927" s="14">
        <f t="shared" si="4"/>
        <v>6.750333743</v>
      </c>
      <c r="I1927" s="14">
        <f>IFERROR(__xludf.DUMMYFUNCTION("FILTER(WholeNMJData!D:D,WholeNMJData!$B:$B=$B1927)"),152.0)</f>
        <v>152</v>
      </c>
    </row>
    <row r="1928">
      <c r="A1928" s="3"/>
      <c r="B1928" s="3" t="str">
        <f t="shared" si="3"/>
        <v>shi_04m_m67_a3_001</v>
      </c>
      <c r="C1928" s="9" t="s">
        <v>1969</v>
      </c>
      <c r="D1928" s="12">
        <v>28.0</v>
      </c>
      <c r="E1928" s="12">
        <v>2978.941</v>
      </c>
      <c r="F1928" s="12">
        <v>0.905351</v>
      </c>
      <c r="G1928" s="14">
        <f>IFERROR(__xludf.DUMMYFUNCTION("FILTER(WholeNMJData!E:E,WholeNMJData!$B:$B=$B1928)"),283.7516)</f>
        <v>283.7516</v>
      </c>
      <c r="H1928" s="14">
        <f t="shared" si="4"/>
        <v>10.49841129</v>
      </c>
      <c r="I1928" s="14">
        <f>IFERROR(__xludf.DUMMYFUNCTION("FILTER(WholeNMJData!D:D,WholeNMJData!$B:$B=$B1928)"),152.0)</f>
        <v>152</v>
      </c>
    </row>
    <row r="1929">
      <c r="A1929" s="3"/>
      <c r="B1929" s="3" t="str">
        <f t="shared" si="3"/>
        <v>shi_04m_m67_a3_001</v>
      </c>
      <c r="C1929" s="9" t="s">
        <v>1970</v>
      </c>
      <c r="D1929" s="12">
        <v>37.0</v>
      </c>
      <c r="E1929" s="12">
        <v>2929.911</v>
      </c>
      <c r="F1929" s="12">
        <v>0.648798</v>
      </c>
      <c r="G1929" s="14">
        <f>IFERROR(__xludf.DUMMYFUNCTION("FILTER(WholeNMJData!E:E,WholeNMJData!$B:$B=$B1929)"),283.7516)</f>
        <v>283.7516</v>
      </c>
      <c r="H1929" s="14">
        <f t="shared" si="4"/>
        <v>10.32561931</v>
      </c>
      <c r="I1929" s="14">
        <f>IFERROR(__xludf.DUMMYFUNCTION("FILTER(WholeNMJData!D:D,WholeNMJData!$B:$B=$B1929)"),152.0)</f>
        <v>152</v>
      </c>
    </row>
    <row r="1930">
      <c r="A1930" s="3"/>
      <c r="B1930" s="3" t="str">
        <f t="shared" si="3"/>
        <v>shi_04m_m67_a3_001</v>
      </c>
      <c r="C1930" s="9" t="s">
        <v>1971</v>
      </c>
      <c r="D1930" s="12">
        <v>88.0</v>
      </c>
      <c r="E1930" s="12">
        <v>4405.667</v>
      </c>
      <c r="F1930" s="12">
        <v>0.810178</v>
      </c>
      <c r="G1930" s="14">
        <f>IFERROR(__xludf.DUMMYFUNCTION("FILTER(WholeNMJData!E:E,WholeNMJData!$B:$B=$B1930)"),283.7516)</f>
        <v>283.7516</v>
      </c>
      <c r="H1930" s="14">
        <f t="shared" si="4"/>
        <v>15.52649219</v>
      </c>
      <c r="I1930" s="14">
        <f>IFERROR(__xludf.DUMMYFUNCTION("FILTER(WholeNMJData!D:D,WholeNMJData!$B:$B=$B1930)"),152.0)</f>
        <v>152</v>
      </c>
    </row>
    <row r="1931">
      <c r="A1931" s="3"/>
      <c r="B1931" s="3" t="str">
        <f t="shared" si="3"/>
        <v>shi_04m_m67_a3_001</v>
      </c>
      <c r="C1931" s="9" t="s">
        <v>1972</v>
      </c>
      <c r="D1931" s="12">
        <v>25.0</v>
      </c>
      <c r="E1931" s="12">
        <v>4048.13</v>
      </c>
      <c r="F1931" s="12">
        <v>0.903723</v>
      </c>
      <c r="G1931" s="14">
        <f>IFERROR(__xludf.DUMMYFUNCTION("FILTER(WholeNMJData!E:E,WholeNMJData!$B:$B=$B1931)"),283.7516)</f>
        <v>283.7516</v>
      </c>
      <c r="H1931" s="14">
        <f t="shared" si="4"/>
        <v>14.266457</v>
      </c>
      <c r="I1931" s="14">
        <f>IFERROR(__xludf.DUMMYFUNCTION("FILTER(WholeNMJData!D:D,WholeNMJData!$B:$B=$B1931)"),152.0)</f>
        <v>152</v>
      </c>
    </row>
    <row r="1932">
      <c r="A1932" s="3"/>
      <c r="B1932" s="3" t="str">
        <f t="shared" si="3"/>
        <v>shi_04m_m67_a3_001</v>
      </c>
      <c r="C1932" s="9" t="s">
        <v>1973</v>
      </c>
      <c r="D1932" s="12">
        <v>4.0</v>
      </c>
      <c r="E1932" s="12">
        <v>2794.222</v>
      </c>
      <c r="F1932" s="12">
        <v>0.565315</v>
      </c>
      <c r="G1932" s="14">
        <f>IFERROR(__xludf.DUMMYFUNCTION("FILTER(WholeNMJData!E:E,WholeNMJData!$B:$B=$B1932)"),283.7516)</f>
        <v>283.7516</v>
      </c>
      <c r="H1932" s="14">
        <f t="shared" si="4"/>
        <v>9.847422887</v>
      </c>
      <c r="I1932" s="14">
        <f>IFERROR(__xludf.DUMMYFUNCTION("FILTER(WholeNMJData!D:D,WholeNMJData!$B:$B=$B1932)"),152.0)</f>
        <v>152</v>
      </c>
    </row>
    <row r="1933">
      <c r="A1933" s="3"/>
      <c r="B1933" s="3" t="str">
        <f t="shared" si="3"/>
        <v>shi_04m_m67_a3_001</v>
      </c>
      <c r="C1933" s="9" t="s">
        <v>1974</v>
      </c>
      <c r="D1933" s="12">
        <v>14.0</v>
      </c>
      <c r="E1933" s="12">
        <v>2447.841</v>
      </c>
      <c r="F1933" s="12">
        <v>0.306992</v>
      </c>
      <c r="G1933" s="14">
        <f>IFERROR(__xludf.DUMMYFUNCTION("FILTER(WholeNMJData!E:E,WholeNMJData!$B:$B=$B1933)"),283.7516)</f>
        <v>283.7516</v>
      </c>
      <c r="H1933" s="14">
        <f t="shared" si="4"/>
        <v>8.626703779</v>
      </c>
      <c r="I1933" s="14">
        <f>IFERROR(__xludf.DUMMYFUNCTION("FILTER(WholeNMJData!D:D,WholeNMJData!$B:$B=$B1933)"),152.0)</f>
        <v>152</v>
      </c>
    </row>
    <row r="1934">
      <c r="A1934" s="3"/>
      <c r="B1934" s="3" t="str">
        <f t="shared" si="3"/>
        <v>shi_04m_m67_a3_001</v>
      </c>
      <c r="C1934" s="9" t="s">
        <v>1975</v>
      </c>
      <c r="D1934" s="12">
        <v>23.0</v>
      </c>
      <c r="E1934" s="12">
        <v>3794.301</v>
      </c>
      <c r="F1934" s="12">
        <v>1.001192</v>
      </c>
      <c r="G1934" s="14">
        <f>IFERROR(__xludf.DUMMYFUNCTION("FILTER(WholeNMJData!E:E,WholeNMJData!$B:$B=$B1934)"),283.7516)</f>
        <v>283.7516</v>
      </c>
      <c r="H1934" s="14">
        <f t="shared" si="4"/>
        <v>13.3719105</v>
      </c>
      <c r="I1934" s="14">
        <f>IFERROR(__xludf.DUMMYFUNCTION("FILTER(WholeNMJData!D:D,WholeNMJData!$B:$B=$B1934)"),152.0)</f>
        <v>152</v>
      </c>
    </row>
    <row r="1935">
      <c r="A1935" s="3"/>
      <c r="B1935" s="3" t="str">
        <f t="shared" si="3"/>
        <v>shi_04m_m67_a3_001</v>
      </c>
      <c r="C1935" s="9" t="s">
        <v>1976</v>
      </c>
      <c r="D1935" s="12">
        <v>53.0</v>
      </c>
      <c r="E1935" s="12">
        <v>3142.988</v>
      </c>
      <c r="F1935" s="12">
        <v>0.895787</v>
      </c>
      <c r="G1935" s="14">
        <f>IFERROR(__xludf.DUMMYFUNCTION("FILTER(WholeNMJData!E:E,WholeNMJData!$B:$B=$B1935)"),283.7516)</f>
        <v>283.7516</v>
      </c>
      <c r="H1935" s="14">
        <f t="shared" si="4"/>
        <v>11.07654723</v>
      </c>
      <c r="I1935" s="14">
        <f>IFERROR(__xludf.DUMMYFUNCTION("FILTER(WholeNMJData!D:D,WholeNMJData!$B:$B=$B1935)"),152.0)</f>
        <v>152</v>
      </c>
    </row>
    <row r="1936">
      <c r="A1936" s="3"/>
      <c r="B1936" s="3" t="str">
        <f t="shared" si="3"/>
        <v>shi_04m_m67_a3_001</v>
      </c>
      <c r="C1936" s="9" t="s">
        <v>1977</v>
      </c>
      <c r="D1936" s="12">
        <v>4.0</v>
      </c>
      <c r="E1936" s="12">
        <v>2844.867</v>
      </c>
      <c r="F1936" s="12">
        <v>0.416324</v>
      </c>
      <c r="G1936" s="14">
        <f>IFERROR(__xludf.DUMMYFUNCTION("FILTER(WholeNMJData!E:E,WholeNMJData!$B:$B=$B1936)"),283.7516)</f>
        <v>283.7516</v>
      </c>
      <c r="H1936" s="14">
        <f t="shared" si="4"/>
        <v>10.02590646</v>
      </c>
      <c r="I1936" s="14">
        <f>IFERROR(__xludf.DUMMYFUNCTION("FILTER(WholeNMJData!D:D,WholeNMJData!$B:$B=$B1936)"),152.0)</f>
        <v>152</v>
      </c>
    </row>
    <row r="1937">
      <c r="A1937" s="3"/>
      <c r="B1937" s="3" t="str">
        <f t="shared" si="3"/>
        <v>shi_04m_m67_a3_001</v>
      </c>
      <c r="C1937" s="9" t="s">
        <v>1978</v>
      </c>
      <c r="D1937" s="12">
        <v>6.0</v>
      </c>
      <c r="E1937" s="12">
        <v>2367.128</v>
      </c>
      <c r="F1937" s="12">
        <v>0.357468</v>
      </c>
      <c r="G1937" s="14">
        <f>IFERROR(__xludf.DUMMYFUNCTION("FILTER(WholeNMJData!E:E,WholeNMJData!$B:$B=$B1937)"),283.7516)</f>
        <v>283.7516</v>
      </c>
      <c r="H1937" s="14">
        <f t="shared" si="4"/>
        <v>8.342254282</v>
      </c>
      <c r="I1937" s="14">
        <f>IFERROR(__xludf.DUMMYFUNCTION("FILTER(WholeNMJData!D:D,WholeNMJData!$B:$B=$B1937)"),152.0)</f>
        <v>152</v>
      </c>
    </row>
    <row r="1938">
      <c r="A1938" s="3"/>
      <c r="B1938" s="3" t="str">
        <f t="shared" si="3"/>
        <v>shi_04m_m67_a3_001</v>
      </c>
      <c r="C1938" s="9" t="s">
        <v>1979</v>
      </c>
      <c r="D1938" s="12">
        <v>8.0</v>
      </c>
      <c r="E1938" s="12">
        <v>2442.037</v>
      </c>
      <c r="F1938" s="12">
        <v>0.546475</v>
      </c>
      <c r="G1938" s="14">
        <f>IFERROR(__xludf.DUMMYFUNCTION("FILTER(WholeNMJData!E:E,WholeNMJData!$B:$B=$B1938)"),283.7516)</f>
        <v>283.7516</v>
      </c>
      <c r="H1938" s="14">
        <f t="shared" si="4"/>
        <v>8.606249269</v>
      </c>
      <c r="I1938" s="14">
        <f>IFERROR(__xludf.DUMMYFUNCTION("FILTER(WholeNMJData!D:D,WholeNMJData!$B:$B=$B1938)"),152.0)</f>
        <v>152</v>
      </c>
    </row>
    <row r="1939">
      <c r="A1939" s="3"/>
      <c r="B1939" s="3" t="str">
        <f t="shared" si="3"/>
        <v>shi_04m_m67_a3_001</v>
      </c>
      <c r="C1939" s="9" t="s">
        <v>1980</v>
      </c>
      <c r="D1939" s="12">
        <v>39.0</v>
      </c>
      <c r="E1939" s="12">
        <v>2960.285</v>
      </c>
      <c r="F1939" s="12">
        <v>0.657299</v>
      </c>
      <c r="G1939" s="14">
        <f>IFERROR(__xludf.DUMMYFUNCTION("FILTER(WholeNMJData!E:E,WholeNMJData!$B:$B=$B1939)"),283.7516)</f>
        <v>283.7516</v>
      </c>
      <c r="H1939" s="14">
        <f t="shared" si="4"/>
        <v>10.43266364</v>
      </c>
      <c r="I1939" s="14">
        <f>IFERROR(__xludf.DUMMYFUNCTION("FILTER(WholeNMJData!D:D,WholeNMJData!$B:$B=$B1939)"),152.0)</f>
        <v>152</v>
      </c>
    </row>
    <row r="1940">
      <c r="A1940" s="3"/>
      <c r="B1940" s="3" t="str">
        <f t="shared" si="3"/>
        <v>shi_04m_m67_a3_001</v>
      </c>
      <c r="C1940" s="9" t="s">
        <v>1981</v>
      </c>
      <c r="D1940" s="12">
        <v>21.0</v>
      </c>
      <c r="E1940" s="12">
        <v>3831.824</v>
      </c>
      <c r="F1940" s="12">
        <v>0.891596</v>
      </c>
      <c r="G1940" s="14">
        <f>IFERROR(__xludf.DUMMYFUNCTION("FILTER(WholeNMJData!E:E,WholeNMJData!$B:$B=$B1940)"),283.7516)</f>
        <v>283.7516</v>
      </c>
      <c r="H1940" s="14">
        <f t="shared" si="4"/>
        <v>13.5041494</v>
      </c>
      <c r="I1940" s="14">
        <f>IFERROR(__xludf.DUMMYFUNCTION("FILTER(WholeNMJData!D:D,WholeNMJData!$B:$B=$B1940)"),152.0)</f>
        <v>152</v>
      </c>
    </row>
    <row r="1941">
      <c r="A1941" s="3"/>
      <c r="B1941" s="3" t="str">
        <f t="shared" si="3"/>
        <v>shi_04m_m67_a3_001</v>
      </c>
      <c r="C1941" s="9" t="s">
        <v>1982</v>
      </c>
      <c r="D1941" s="12">
        <v>15.0</v>
      </c>
      <c r="E1941" s="12">
        <v>2746.409</v>
      </c>
      <c r="F1941" s="12">
        <v>0.577035</v>
      </c>
      <c r="G1941" s="14">
        <f>IFERROR(__xludf.DUMMYFUNCTION("FILTER(WholeNMJData!E:E,WholeNMJData!$B:$B=$B1941)"),283.7516)</f>
        <v>283.7516</v>
      </c>
      <c r="H1941" s="14">
        <f t="shared" si="4"/>
        <v>9.678919872</v>
      </c>
      <c r="I1941" s="14">
        <f>IFERROR(__xludf.DUMMYFUNCTION("FILTER(WholeNMJData!D:D,WholeNMJData!$B:$B=$B1941)"),152.0)</f>
        <v>152</v>
      </c>
    </row>
    <row r="1942">
      <c r="A1942" s="3"/>
      <c r="B1942" s="3" t="str">
        <f t="shared" si="3"/>
        <v>shi_04m_m67_a3_001</v>
      </c>
      <c r="C1942" s="9" t="s">
        <v>1983</v>
      </c>
      <c r="D1942" s="12">
        <v>7.0</v>
      </c>
      <c r="E1942" s="12">
        <v>3057.232</v>
      </c>
      <c r="F1942" s="12">
        <v>0.725865</v>
      </c>
      <c r="G1942" s="14">
        <f>IFERROR(__xludf.DUMMYFUNCTION("FILTER(WholeNMJData!E:E,WholeNMJData!$B:$B=$B1942)"),283.7516)</f>
        <v>283.7516</v>
      </c>
      <c r="H1942" s="14">
        <f t="shared" si="4"/>
        <v>10.77432515</v>
      </c>
      <c r="I1942" s="14">
        <f>IFERROR(__xludf.DUMMYFUNCTION("FILTER(WholeNMJData!D:D,WholeNMJData!$B:$B=$B1942)"),152.0)</f>
        <v>152</v>
      </c>
    </row>
    <row r="1943">
      <c r="A1943" s="3"/>
      <c r="B1943" s="3" t="str">
        <f t="shared" si="3"/>
        <v>shi_04m_m67_a3_001</v>
      </c>
      <c r="C1943" s="9" t="s">
        <v>1984</v>
      </c>
      <c r="D1943" s="12">
        <v>40.0</v>
      </c>
      <c r="E1943" s="12">
        <v>3448.178</v>
      </c>
      <c r="F1943" s="12">
        <v>0.768558</v>
      </c>
      <c r="G1943" s="14">
        <f>IFERROR(__xludf.DUMMYFUNCTION("FILTER(WholeNMJData!E:E,WholeNMJData!$B:$B=$B1943)"),283.7516)</f>
        <v>283.7516</v>
      </c>
      <c r="H1943" s="14">
        <f t="shared" si="4"/>
        <v>12.15210064</v>
      </c>
      <c r="I1943" s="14">
        <f>IFERROR(__xludf.DUMMYFUNCTION("FILTER(WholeNMJData!D:D,WholeNMJData!$B:$B=$B1943)"),152.0)</f>
        <v>152</v>
      </c>
    </row>
    <row r="1944">
      <c r="A1944" s="3"/>
      <c r="B1944" s="3" t="str">
        <f t="shared" si="3"/>
        <v>shi_04m_m67_a3_001</v>
      </c>
      <c r="C1944" s="9" t="s">
        <v>1985</v>
      </c>
      <c r="D1944" s="12">
        <v>38.0</v>
      </c>
      <c r="E1944" s="12">
        <v>3578.123</v>
      </c>
      <c r="F1944" s="12">
        <v>1.052709</v>
      </c>
      <c r="G1944" s="14">
        <f>IFERROR(__xludf.DUMMYFUNCTION("FILTER(WholeNMJData!E:E,WholeNMJData!$B:$B=$B1944)"),283.7516)</f>
        <v>283.7516</v>
      </c>
      <c r="H1944" s="14">
        <f t="shared" si="4"/>
        <v>12.610054</v>
      </c>
      <c r="I1944" s="14">
        <f>IFERROR(__xludf.DUMMYFUNCTION("FILTER(WholeNMJData!D:D,WholeNMJData!$B:$B=$B1944)"),152.0)</f>
        <v>152</v>
      </c>
    </row>
    <row r="1945">
      <c r="A1945" s="3"/>
      <c r="B1945" s="3" t="str">
        <f t="shared" si="3"/>
        <v>shi_04m_m67_a3_001</v>
      </c>
      <c r="C1945" s="9" t="s">
        <v>1986</v>
      </c>
      <c r="D1945" s="12">
        <v>5.0</v>
      </c>
      <c r="E1945" s="12">
        <v>3109.327</v>
      </c>
      <c r="F1945" s="12">
        <v>0.429111</v>
      </c>
      <c r="G1945" s="14">
        <f>IFERROR(__xludf.DUMMYFUNCTION("FILTER(WholeNMJData!E:E,WholeNMJData!$B:$B=$B1945)"),283.7516)</f>
        <v>283.7516</v>
      </c>
      <c r="H1945" s="14">
        <f t="shared" si="4"/>
        <v>10.95791883</v>
      </c>
      <c r="I1945" s="14">
        <f>IFERROR(__xludf.DUMMYFUNCTION("FILTER(WholeNMJData!D:D,WholeNMJData!$B:$B=$B1945)"),152.0)</f>
        <v>152</v>
      </c>
    </row>
    <row r="1946">
      <c r="A1946" s="3"/>
      <c r="B1946" s="3" t="str">
        <f t="shared" si="3"/>
        <v>shi_04m_m67_a3_001</v>
      </c>
      <c r="C1946" s="9" t="s">
        <v>1987</v>
      </c>
      <c r="D1946" s="12">
        <v>36.0</v>
      </c>
      <c r="E1946" s="12">
        <v>3687.283</v>
      </c>
      <c r="F1946" s="12">
        <v>1.014883</v>
      </c>
      <c r="G1946" s="14">
        <f>IFERROR(__xludf.DUMMYFUNCTION("FILTER(WholeNMJData!E:E,WholeNMJData!$B:$B=$B1946)"),283.7516)</f>
        <v>283.7516</v>
      </c>
      <c r="H1946" s="14">
        <f t="shared" si="4"/>
        <v>12.99475668</v>
      </c>
      <c r="I1946" s="14">
        <f>IFERROR(__xludf.DUMMYFUNCTION("FILTER(WholeNMJData!D:D,WholeNMJData!$B:$B=$B1946)"),152.0)</f>
        <v>152</v>
      </c>
    </row>
    <row r="1947">
      <c r="A1947" s="3"/>
      <c r="B1947" s="3" t="str">
        <f t="shared" si="3"/>
        <v>shi_04m_m67_a3_001</v>
      </c>
      <c r="C1947" s="9" t="s">
        <v>1988</v>
      </c>
      <c r="D1947" s="12">
        <v>4.0</v>
      </c>
      <c r="E1947" s="12">
        <v>2827.328</v>
      </c>
      <c r="F1947" s="12">
        <v>0.458586</v>
      </c>
      <c r="G1947" s="14">
        <f>IFERROR(__xludf.DUMMYFUNCTION("FILTER(WholeNMJData!E:E,WholeNMJData!$B:$B=$B1947)"),283.7516)</f>
        <v>283.7516</v>
      </c>
      <c r="H1947" s="14">
        <f t="shared" si="4"/>
        <v>9.964095357</v>
      </c>
      <c r="I1947" s="14">
        <f>IFERROR(__xludf.DUMMYFUNCTION("FILTER(WholeNMJData!D:D,WholeNMJData!$B:$B=$B1947)"),152.0)</f>
        <v>152</v>
      </c>
    </row>
    <row r="1948">
      <c r="A1948" s="3"/>
      <c r="B1948" s="3" t="str">
        <f t="shared" si="3"/>
        <v>shi_04m_m67_a3_001</v>
      </c>
      <c r="C1948" s="9" t="s">
        <v>1989</v>
      </c>
      <c r="D1948" s="12">
        <v>22.0</v>
      </c>
      <c r="E1948" s="12">
        <v>3186.016</v>
      </c>
      <c r="F1948" s="12">
        <v>0.714174</v>
      </c>
      <c r="G1948" s="14">
        <f>IFERROR(__xludf.DUMMYFUNCTION("FILTER(WholeNMJData!E:E,WholeNMJData!$B:$B=$B1948)"),283.7516)</f>
        <v>283.7516</v>
      </c>
      <c r="H1948" s="14">
        <f t="shared" si="4"/>
        <v>11.22818691</v>
      </c>
      <c r="I1948" s="14">
        <f>IFERROR(__xludf.DUMMYFUNCTION("FILTER(WholeNMJData!D:D,WholeNMJData!$B:$B=$B1948)"),152.0)</f>
        <v>152</v>
      </c>
    </row>
    <row r="1949">
      <c r="A1949" s="3"/>
      <c r="B1949" s="3" t="str">
        <f t="shared" si="3"/>
        <v>shi_04m_m67_a3_001</v>
      </c>
      <c r="C1949" s="9" t="s">
        <v>1990</v>
      </c>
      <c r="D1949" s="12">
        <v>16.0</v>
      </c>
      <c r="E1949" s="12">
        <v>2757.342</v>
      </c>
      <c r="F1949" s="12">
        <v>0.944646</v>
      </c>
      <c r="G1949" s="14">
        <f>IFERROR(__xludf.DUMMYFUNCTION("FILTER(WholeNMJData!E:E,WholeNMJData!$B:$B=$B1949)"),283.7516)</f>
        <v>283.7516</v>
      </c>
      <c r="H1949" s="14">
        <f t="shared" si="4"/>
        <v>9.717450051</v>
      </c>
      <c r="I1949" s="14">
        <f>IFERROR(__xludf.DUMMYFUNCTION("FILTER(WholeNMJData!D:D,WholeNMJData!$B:$B=$B1949)"),152.0)</f>
        <v>152</v>
      </c>
    </row>
    <row r="1950">
      <c r="A1950" s="3"/>
      <c r="B1950" s="3" t="str">
        <f t="shared" si="3"/>
        <v>shi_04m_m67_a3_001</v>
      </c>
      <c r="C1950" s="9" t="s">
        <v>1991</v>
      </c>
      <c r="D1950" s="12">
        <v>32.0</v>
      </c>
      <c r="E1950" s="12">
        <v>4171.703</v>
      </c>
      <c r="F1950" s="12">
        <v>0.738401</v>
      </c>
      <c r="G1950" s="14">
        <f>IFERROR(__xludf.DUMMYFUNCTION("FILTER(WholeNMJData!E:E,WholeNMJData!$B:$B=$B1950)"),283.7516)</f>
        <v>283.7516</v>
      </c>
      <c r="H1950" s="14">
        <f t="shared" si="4"/>
        <v>14.7019541</v>
      </c>
      <c r="I1950" s="14">
        <f>IFERROR(__xludf.DUMMYFUNCTION("FILTER(WholeNMJData!D:D,WholeNMJData!$B:$B=$B1950)"),152.0)</f>
        <v>152</v>
      </c>
    </row>
    <row r="1951">
      <c r="A1951" s="3"/>
      <c r="B1951" s="3" t="str">
        <f t="shared" si="3"/>
        <v>shi_04m_m67_a3_001</v>
      </c>
      <c r="C1951" s="9" t="s">
        <v>1992</v>
      </c>
      <c r="D1951" s="12">
        <v>14.0</v>
      </c>
      <c r="E1951" s="12">
        <v>2767.475</v>
      </c>
      <c r="F1951" s="12">
        <v>0.936025</v>
      </c>
      <c r="G1951" s="14">
        <f>IFERROR(__xludf.DUMMYFUNCTION("FILTER(WholeNMJData!E:E,WholeNMJData!$B:$B=$B1951)"),283.7516)</f>
        <v>283.7516</v>
      </c>
      <c r="H1951" s="14">
        <f t="shared" si="4"/>
        <v>9.753160863</v>
      </c>
      <c r="I1951" s="14">
        <f>IFERROR(__xludf.DUMMYFUNCTION("FILTER(WholeNMJData!D:D,WholeNMJData!$B:$B=$B1951)"),152.0)</f>
        <v>152</v>
      </c>
    </row>
    <row r="1952">
      <c r="A1952" s="3"/>
      <c r="B1952" s="3" t="str">
        <f t="shared" si="3"/>
        <v>shi_04m_m67_a3_001</v>
      </c>
      <c r="C1952" s="9" t="s">
        <v>1993</v>
      </c>
      <c r="D1952" s="12">
        <v>5.0</v>
      </c>
      <c r="E1952" s="12">
        <v>2494.946</v>
      </c>
      <c r="F1952" s="12">
        <v>0.652265</v>
      </c>
      <c r="G1952" s="14">
        <f>IFERROR(__xludf.DUMMYFUNCTION("FILTER(WholeNMJData!E:E,WholeNMJData!$B:$B=$B1952)"),283.7516)</f>
        <v>283.7516</v>
      </c>
      <c r="H1952" s="14">
        <f t="shared" si="4"/>
        <v>8.792711653</v>
      </c>
      <c r="I1952" s="14">
        <f>IFERROR(__xludf.DUMMYFUNCTION("FILTER(WholeNMJData!D:D,WholeNMJData!$B:$B=$B1952)"),152.0)</f>
        <v>152</v>
      </c>
    </row>
    <row r="1953">
      <c r="A1953" s="3"/>
      <c r="B1953" s="3" t="str">
        <f t="shared" si="3"/>
        <v>shi_04m_m67_a3_001</v>
      </c>
      <c r="C1953" s="9" t="s">
        <v>1994</v>
      </c>
      <c r="D1953" s="12">
        <v>8.0</v>
      </c>
      <c r="E1953" s="12">
        <v>2624.418</v>
      </c>
      <c r="F1953" s="12">
        <v>0.437015</v>
      </c>
      <c r="G1953" s="14">
        <f>IFERROR(__xludf.DUMMYFUNCTION("FILTER(WholeNMJData!E:E,WholeNMJData!$B:$B=$B1953)"),283.7516)</f>
        <v>283.7516</v>
      </c>
      <c r="H1953" s="14">
        <f t="shared" si="4"/>
        <v>9.248998067</v>
      </c>
      <c r="I1953" s="14">
        <f>IFERROR(__xludf.DUMMYFUNCTION("FILTER(WholeNMJData!D:D,WholeNMJData!$B:$B=$B1953)"),152.0)</f>
        <v>152</v>
      </c>
    </row>
    <row r="1954">
      <c r="A1954" s="3"/>
      <c r="B1954" s="3" t="str">
        <f t="shared" si="3"/>
        <v>shi_04m_m67_a3_001</v>
      </c>
      <c r="C1954" s="9" t="s">
        <v>1995</v>
      </c>
      <c r="D1954" s="12">
        <v>18.0</v>
      </c>
      <c r="E1954" s="12">
        <v>2674.9</v>
      </c>
      <c r="F1954" s="12">
        <v>0.693591</v>
      </c>
      <c r="G1954" s="14">
        <f>IFERROR(__xludf.DUMMYFUNCTION("FILTER(WholeNMJData!E:E,WholeNMJData!$B:$B=$B1954)"),283.7516)</f>
        <v>283.7516</v>
      </c>
      <c r="H1954" s="14">
        <f t="shared" si="4"/>
        <v>9.426907196</v>
      </c>
      <c r="I1954" s="14">
        <f>IFERROR(__xludf.DUMMYFUNCTION("FILTER(WholeNMJData!D:D,WholeNMJData!$B:$B=$B1954)"),152.0)</f>
        <v>152</v>
      </c>
    </row>
    <row r="1955">
      <c r="A1955" s="3"/>
      <c r="B1955" s="3" t="str">
        <f t="shared" si="3"/>
        <v>shi_04m_m67_a3_001</v>
      </c>
      <c r="C1955" s="9" t="s">
        <v>1996</v>
      </c>
      <c r="D1955" s="12">
        <v>4.0</v>
      </c>
      <c r="E1955" s="12">
        <v>2924.025</v>
      </c>
      <c r="F1955" s="12">
        <v>0.422392</v>
      </c>
      <c r="G1955" s="14">
        <f>IFERROR(__xludf.DUMMYFUNCTION("FILTER(WholeNMJData!E:E,WholeNMJData!$B:$B=$B1955)"),283.7516)</f>
        <v>283.7516</v>
      </c>
      <c r="H1955" s="14">
        <f t="shared" si="4"/>
        <v>10.30487581</v>
      </c>
      <c r="I1955" s="14">
        <f>IFERROR(__xludf.DUMMYFUNCTION("FILTER(WholeNMJData!D:D,WholeNMJData!$B:$B=$B1955)"),152.0)</f>
        <v>152</v>
      </c>
    </row>
    <row r="1956">
      <c r="A1956" s="3"/>
      <c r="B1956" s="3" t="str">
        <f t="shared" si="3"/>
        <v>shi_04m_m67_a3_001</v>
      </c>
      <c r="C1956" s="9" t="s">
        <v>1997</v>
      </c>
      <c r="D1956" s="12">
        <v>4.0</v>
      </c>
      <c r="E1956" s="12">
        <v>2605.052</v>
      </c>
      <c r="F1956" s="12">
        <v>0.331158</v>
      </c>
      <c r="G1956" s="14">
        <f>IFERROR(__xludf.DUMMYFUNCTION("FILTER(WholeNMJData!E:E,WholeNMJData!$B:$B=$B1956)"),283.7516)</f>
        <v>283.7516</v>
      </c>
      <c r="H1956" s="14">
        <f t="shared" si="4"/>
        <v>9.180748232</v>
      </c>
      <c r="I1956" s="14">
        <f>IFERROR(__xludf.DUMMYFUNCTION("FILTER(WholeNMJData!D:D,WholeNMJData!$B:$B=$B1956)"),152.0)</f>
        <v>152</v>
      </c>
    </row>
    <row r="1957">
      <c r="A1957" s="3"/>
      <c r="B1957" s="3" t="str">
        <f t="shared" si="3"/>
        <v>shi_04m_m67_a3_001</v>
      </c>
      <c r="C1957" s="9" t="s">
        <v>1998</v>
      </c>
      <c r="D1957" s="12">
        <v>7.0</v>
      </c>
      <c r="E1957" s="12">
        <v>2901.951</v>
      </c>
      <c r="F1957" s="12">
        <v>0.719773</v>
      </c>
      <c r="G1957" s="14">
        <f>IFERROR(__xludf.DUMMYFUNCTION("FILTER(WholeNMJData!E:E,WholeNMJData!$B:$B=$B1957)"),283.7516)</f>
        <v>283.7516</v>
      </c>
      <c r="H1957" s="14">
        <f t="shared" si="4"/>
        <v>10.22708242</v>
      </c>
      <c r="I1957" s="14">
        <f>IFERROR(__xludf.DUMMYFUNCTION("FILTER(WholeNMJData!D:D,WholeNMJData!$B:$B=$B1957)"),152.0)</f>
        <v>152</v>
      </c>
    </row>
    <row r="1958">
      <c r="A1958" s="3"/>
      <c r="B1958" s="3" t="str">
        <f t="shared" si="3"/>
        <v>shi_04m_m67_a3_001</v>
      </c>
      <c r="C1958" s="9" t="s">
        <v>1999</v>
      </c>
      <c r="D1958" s="12">
        <v>4.0</v>
      </c>
      <c r="E1958" s="12">
        <v>2569.813</v>
      </c>
      <c r="F1958" s="12">
        <v>0.443607</v>
      </c>
      <c r="G1958" s="14">
        <f>IFERROR(__xludf.DUMMYFUNCTION("FILTER(WholeNMJData!E:E,WholeNMJData!$B:$B=$B1958)"),283.7516)</f>
        <v>283.7516</v>
      </c>
      <c r="H1958" s="14">
        <f t="shared" si="4"/>
        <v>9.056558624</v>
      </c>
      <c r="I1958" s="14">
        <f>IFERROR(__xludf.DUMMYFUNCTION("FILTER(WholeNMJData!D:D,WholeNMJData!$B:$B=$B1958)"),152.0)</f>
        <v>152</v>
      </c>
    </row>
    <row r="1959">
      <c r="A1959" s="3"/>
      <c r="B1959" s="3" t="str">
        <f t="shared" si="3"/>
        <v>shi_04m_m67_a3_001</v>
      </c>
      <c r="C1959" s="9" t="s">
        <v>2000</v>
      </c>
      <c r="D1959" s="12">
        <v>3.0</v>
      </c>
      <c r="E1959" s="12">
        <v>2459.396</v>
      </c>
      <c r="F1959" s="12">
        <v>0.303502</v>
      </c>
      <c r="G1959" s="14">
        <f>IFERROR(__xludf.DUMMYFUNCTION("FILTER(WholeNMJData!E:E,WholeNMJData!$B:$B=$B1959)"),283.7516)</f>
        <v>283.7516</v>
      </c>
      <c r="H1959" s="14">
        <f t="shared" si="4"/>
        <v>8.667426016</v>
      </c>
      <c r="I1959" s="14">
        <f>IFERROR(__xludf.DUMMYFUNCTION("FILTER(WholeNMJData!D:D,WholeNMJData!$B:$B=$B1959)"),152.0)</f>
        <v>152</v>
      </c>
    </row>
    <row r="1960">
      <c r="A1960" s="3"/>
      <c r="B1960" s="3" t="str">
        <f t="shared" si="3"/>
        <v>shi_04m_m67_a3_001</v>
      </c>
      <c r="C1960" s="9" t="s">
        <v>2001</v>
      </c>
      <c r="D1960" s="12">
        <v>44.0</v>
      </c>
      <c r="E1960" s="12">
        <v>3391.087</v>
      </c>
      <c r="F1960" s="12">
        <v>0.962792</v>
      </c>
      <c r="G1960" s="14">
        <f>IFERROR(__xludf.DUMMYFUNCTION("FILTER(WholeNMJData!E:E,WholeNMJData!$B:$B=$B1960)"),283.7516)</f>
        <v>283.7516</v>
      </c>
      <c r="H1960" s="14">
        <f t="shared" si="4"/>
        <v>11.95090001</v>
      </c>
      <c r="I1960" s="14">
        <f>IFERROR(__xludf.DUMMYFUNCTION("FILTER(WholeNMJData!D:D,WholeNMJData!$B:$B=$B1960)"),152.0)</f>
        <v>152</v>
      </c>
    </row>
    <row r="1961">
      <c r="A1961" s="3"/>
      <c r="B1961" s="3" t="str">
        <f t="shared" si="3"/>
        <v>shi_04m_m67_a3_001</v>
      </c>
      <c r="C1961" s="9" t="s">
        <v>2002</v>
      </c>
      <c r="D1961" s="12">
        <v>10.0</v>
      </c>
      <c r="E1961" s="12">
        <v>5155.797</v>
      </c>
      <c r="F1961" s="12">
        <v>0.767917</v>
      </c>
      <c r="G1961" s="14">
        <f>IFERROR(__xludf.DUMMYFUNCTION("FILTER(WholeNMJData!E:E,WholeNMJData!$B:$B=$B1961)"),283.7516)</f>
        <v>283.7516</v>
      </c>
      <c r="H1961" s="14">
        <f t="shared" si="4"/>
        <v>18.17010723</v>
      </c>
      <c r="I1961" s="14">
        <f>IFERROR(__xludf.DUMMYFUNCTION("FILTER(WholeNMJData!D:D,WholeNMJData!$B:$B=$B1961)"),152.0)</f>
        <v>152</v>
      </c>
    </row>
    <row r="1962">
      <c r="A1962" s="3"/>
      <c r="B1962" s="3" t="str">
        <f t="shared" si="3"/>
        <v>shi_04m_m67_a3_001</v>
      </c>
      <c r="C1962" s="9" t="s">
        <v>2003</v>
      </c>
      <c r="D1962" s="12">
        <v>7.0</v>
      </c>
      <c r="E1962" s="12">
        <v>2907.868</v>
      </c>
      <c r="F1962" s="12">
        <v>0.468037</v>
      </c>
      <c r="G1962" s="14">
        <f>IFERROR(__xludf.DUMMYFUNCTION("FILTER(WholeNMJData!E:E,WholeNMJData!$B:$B=$B1962)"),283.7516)</f>
        <v>283.7516</v>
      </c>
      <c r="H1962" s="14">
        <f t="shared" si="4"/>
        <v>10.24793517</v>
      </c>
      <c r="I1962" s="14">
        <f>IFERROR(__xludf.DUMMYFUNCTION("FILTER(WholeNMJData!D:D,WholeNMJData!$B:$B=$B1962)"),152.0)</f>
        <v>152</v>
      </c>
    </row>
    <row r="1963">
      <c r="A1963" s="3"/>
      <c r="B1963" s="3" t="str">
        <f t="shared" si="3"/>
        <v>shi_04m_m67_a3_001</v>
      </c>
      <c r="C1963" s="9" t="s">
        <v>2004</v>
      </c>
      <c r="D1963" s="12">
        <v>4.0</v>
      </c>
      <c r="E1963" s="12">
        <v>2676.359</v>
      </c>
      <c r="F1963" s="12">
        <v>0.446827</v>
      </c>
      <c r="G1963" s="14">
        <f>IFERROR(__xludf.DUMMYFUNCTION("FILTER(WholeNMJData!E:E,WholeNMJData!$B:$B=$B1963)"),283.7516)</f>
        <v>283.7516</v>
      </c>
      <c r="H1963" s="14">
        <f t="shared" si="4"/>
        <v>9.432049018</v>
      </c>
      <c r="I1963" s="14">
        <f>IFERROR(__xludf.DUMMYFUNCTION("FILTER(WholeNMJData!D:D,WholeNMJData!$B:$B=$B1963)"),152.0)</f>
        <v>152</v>
      </c>
    </row>
    <row r="1964">
      <c r="A1964" s="3"/>
      <c r="B1964" s="3" t="str">
        <f t="shared" si="3"/>
        <v>shi_04m_m67_a3_001</v>
      </c>
      <c r="C1964" s="9" t="s">
        <v>2005</v>
      </c>
      <c r="D1964" s="12">
        <v>22.0</v>
      </c>
      <c r="E1964" s="12">
        <v>2661.08</v>
      </c>
      <c r="F1964" s="12">
        <v>0.777505</v>
      </c>
      <c r="G1964" s="14">
        <f>IFERROR(__xludf.DUMMYFUNCTION("FILTER(WholeNMJData!E:E,WholeNMJData!$B:$B=$B1964)"),283.7516)</f>
        <v>283.7516</v>
      </c>
      <c r="H1964" s="14">
        <f t="shared" si="4"/>
        <v>9.378202625</v>
      </c>
      <c r="I1964" s="14">
        <f>IFERROR(__xludf.DUMMYFUNCTION("FILTER(WholeNMJData!D:D,WholeNMJData!$B:$B=$B1964)"),152.0)</f>
        <v>152</v>
      </c>
    </row>
    <row r="1965">
      <c r="A1965" s="3"/>
      <c r="B1965" s="3" t="str">
        <f t="shared" si="3"/>
        <v>shi_04m_m67_a3_001</v>
      </c>
      <c r="C1965" s="9" t="s">
        <v>2006</v>
      </c>
      <c r="D1965" s="12">
        <v>9.0</v>
      </c>
      <c r="E1965" s="12">
        <v>2393.314</v>
      </c>
      <c r="F1965" s="12">
        <v>0.329211</v>
      </c>
      <c r="G1965" s="14">
        <f>IFERROR(__xludf.DUMMYFUNCTION("FILTER(WholeNMJData!E:E,WholeNMJData!$B:$B=$B1965)"),283.7516)</f>
        <v>283.7516</v>
      </c>
      <c r="H1965" s="14">
        <f t="shared" si="4"/>
        <v>8.434539224</v>
      </c>
      <c r="I1965" s="14">
        <f>IFERROR(__xludf.DUMMYFUNCTION("FILTER(WholeNMJData!D:D,WholeNMJData!$B:$B=$B1965)"),152.0)</f>
        <v>152</v>
      </c>
    </row>
    <row r="1966">
      <c r="A1966" s="3"/>
      <c r="B1966" s="3" t="str">
        <f t="shared" si="3"/>
        <v>shi_04m_m67_a3_001</v>
      </c>
      <c r="C1966" s="9" t="s">
        <v>2007</v>
      </c>
      <c r="D1966" s="12">
        <v>5.0</v>
      </c>
      <c r="E1966" s="12">
        <v>2326.232</v>
      </c>
      <c r="F1966" s="12">
        <v>0.275898</v>
      </c>
      <c r="G1966" s="14">
        <f>IFERROR(__xludf.DUMMYFUNCTION("FILTER(WholeNMJData!E:E,WholeNMJData!$B:$B=$B1966)"),283.7516)</f>
        <v>283.7516</v>
      </c>
      <c r="H1966" s="14">
        <f t="shared" si="4"/>
        <v>8.198128222</v>
      </c>
      <c r="I1966" s="14">
        <f>IFERROR(__xludf.DUMMYFUNCTION("FILTER(WholeNMJData!D:D,WholeNMJData!$B:$B=$B1966)"),152.0)</f>
        <v>152</v>
      </c>
    </row>
    <row r="1967">
      <c r="A1967" s="3"/>
      <c r="B1967" s="3" t="str">
        <f t="shared" si="3"/>
        <v>shi_04m_m67_a3_001</v>
      </c>
      <c r="C1967" s="9" t="s">
        <v>2008</v>
      </c>
      <c r="D1967" s="12">
        <v>6.0</v>
      </c>
      <c r="E1967" s="12">
        <v>4461.581</v>
      </c>
      <c r="F1967" s="12">
        <v>0.269956</v>
      </c>
      <c r="G1967" s="14">
        <f>IFERROR(__xludf.DUMMYFUNCTION("FILTER(WholeNMJData!E:E,WholeNMJData!$B:$B=$B1967)"),283.7516)</f>
        <v>283.7516</v>
      </c>
      <c r="H1967" s="14">
        <f t="shared" si="4"/>
        <v>15.72354482</v>
      </c>
      <c r="I1967" s="14">
        <f>IFERROR(__xludf.DUMMYFUNCTION("FILTER(WholeNMJData!D:D,WholeNMJData!$B:$B=$B1967)"),152.0)</f>
        <v>152</v>
      </c>
    </row>
    <row r="1968">
      <c r="A1968" s="3"/>
      <c r="B1968" s="3" t="str">
        <f t="shared" si="3"/>
        <v>shi_04m_m67_a3_001</v>
      </c>
      <c r="C1968" s="9" t="s">
        <v>2009</v>
      </c>
      <c r="D1968" s="12">
        <v>5.0</v>
      </c>
      <c r="E1968" s="12">
        <v>2256.319</v>
      </c>
      <c r="F1968" s="12">
        <v>0.394529</v>
      </c>
      <c r="G1968" s="14">
        <f>IFERROR(__xludf.DUMMYFUNCTION("FILTER(WholeNMJData!E:E,WholeNMJData!$B:$B=$B1968)"),283.7516)</f>
        <v>283.7516</v>
      </c>
      <c r="H1968" s="14">
        <f t="shared" si="4"/>
        <v>7.951740184</v>
      </c>
      <c r="I1968" s="14">
        <f>IFERROR(__xludf.DUMMYFUNCTION("FILTER(WholeNMJData!D:D,WholeNMJData!$B:$B=$B1968)"),152.0)</f>
        <v>152</v>
      </c>
    </row>
    <row r="1969">
      <c r="A1969" s="3"/>
      <c r="B1969" s="3" t="str">
        <f t="shared" si="3"/>
        <v>shi_04m_m67_a3_001</v>
      </c>
      <c r="C1969" s="9" t="s">
        <v>2010</v>
      </c>
      <c r="D1969" s="12">
        <v>12.0</v>
      </c>
      <c r="E1969" s="12">
        <v>2752.535</v>
      </c>
      <c r="F1969" s="12">
        <v>0.730565</v>
      </c>
      <c r="G1969" s="14">
        <f>IFERROR(__xludf.DUMMYFUNCTION("FILTER(WholeNMJData!E:E,WholeNMJData!$B:$B=$B1969)"),283.7516)</f>
        <v>283.7516</v>
      </c>
      <c r="H1969" s="14">
        <f t="shared" si="4"/>
        <v>9.700509178</v>
      </c>
      <c r="I1969" s="14">
        <f>IFERROR(__xludf.DUMMYFUNCTION("FILTER(WholeNMJData!D:D,WholeNMJData!$B:$B=$B1969)"),152.0)</f>
        <v>152</v>
      </c>
    </row>
    <row r="1970">
      <c r="A1970" s="3"/>
      <c r="B1970" s="3" t="str">
        <f t="shared" si="3"/>
        <v>shi_04m_m67_a3_001</v>
      </c>
      <c r="C1970" s="9" t="s">
        <v>2011</v>
      </c>
      <c r="D1970" s="12">
        <v>5.0</v>
      </c>
      <c r="E1970" s="12">
        <v>2165.903</v>
      </c>
      <c r="F1970" s="12">
        <v>0.286442</v>
      </c>
      <c r="G1970" s="14">
        <f>IFERROR(__xludf.DUMMYFUNCTION("FILTER(WholeNMJData!E:E,WholeNMJData!$B:$B=$B1970)"),283.7516)</f>
        <v>283.7516</v>
      </c>
      <c r="H1970" s="14">
        <f t="shared" si="4"/>
        <v>7.633095285</v>
      </c>
      <c r="I1970" s="14">
        <f>IFERROR(__xludf.DUMMYFUNCTION("FILTER(WholeNMJData!D:D,WholeNMJData!$B:$B=$B1970)"),152.0)</f>
        <v>152</v>
      </c>
    </row>
    <row r="1971">
      <c r="A1971" s="3"/>
      <c r="B1971" s="3" t="str">
        <f t="shared" si="3"/>
        <v>shi_04m_m67_a3_001</v>
      </c>
      <c r="C1971" s="9" t="s">
        <v>2012</v>
      </c>
      <c r="D1971" s="12">
        <v>4.0</v>
      </c>
      <c r="E1971" s="12">
        <v>2337.803</v>
      </c>
      <c r="F1971" s="12">
        <v>0.257623</v>
      </c>
      <c r="G1971" s="14">
        <f>IFERROR(__xludf.DUMMYFUNCTION("FILTER(WholeNMJData!E:E,WholeNMJData!$B:$B=$B1971)"),283.7516)</f>
        <v>283.7516</v>
      </c>
      <c r="H1971" s="14">
        <f t="shared" si="4"/>
        <v>8.238906847</v>
      </c>
      <c r="I1971" s="14">
        <f>IFERROR(__xludf.DUMMYFUNCTION("FILTER(WholeNMJData!D:D,WholeNMJData!$B:$B=$B1971)"),152.0)</f>
        <v>152</v>
      </c>
    </row>
    <row r="1972">
      <c r="A1972" s="3"/>
      <c r="B1972" s="3" t="str">
        <f t="shared" si="3"/>
        <v>shi_04m_m67_a3_001</v>
      </c>
      <c r="C1972" s="9" t="s">
        <v>2013</v>
      </c>
      <c r="D1972" s="12">
        <v>5.0</v>
      </c>
      <c r="E1972" s="12">
        <v>2331.141</v>
      </c>
      <c r="F1972" s="12">
        <v>0.427828</v>
      </c>
      <c r="G1972" s="14">
        <f>IFERROR(__xludf.DUMMYFUNCTION("FILTER(WholeNMJData!E:E,WholeNMJData!$B:$B=$B1972)"),283.7516)</f>
        <v>283.7516</v>
      </c>
      <c r="H1972" s="14">
        <f t="shared" si="4"/>
        <v>8.215428565</v>
      </c>
      <c r="I1972" s="14">
        <f>IFERROR(__xludf.DUMMYFUNCTION("FILTER(WholeNMJData!D:D,WholeNMJData!$B:$B=$B1972)"),152.0)</f>
        <v>152</v>
      </c>
    </row>
    <row r="1973">
      <c r="A1973" s="3"/>
      <c r="B1973" s="3" t="str">
        <f t="shared" si="3"/>
        <v>shi_04m_m67_a3_001</v>
      </c>
      <c r="C1973" s="9" t="s">
        <v>2014</v>
      </c>
      <c r="D1973" s="12">
        <v>17.0</v>
      </c>
      <c r="E1973" s="12">
        <v>3264.727</v>
      </c>
      <c r="F1973" s="12">
        <v>0.597736</v>
      </c>
      <c r="G1973" s="14">
        <f>IFERROR(__xludf.DUMMYFUNCTION("FILTER(WholeNMJData!E:E,WholeNMJData!$B:$B=$B1973)"),283.7516)</f>
        <v>283.7516</v>
      </c>
      <c r="H1973" s="14">
        <f t="shared" si="4"/>
        <v>11.50558094</v>
      </c>
      <c r="I1973" s="14">
        <f>IFERROR(__xludf.DUMMYFUNCTION("FILTER(WholeNMJData!D:D,WholeNMJData!$B:$B=$B1973)"),152.0)</f>
        <v>152</v>
      </c>
    </row>
    <row r="1974">
      <c r="A1974" s="3"/>
      <c r="B1974" s="3" t="str">
        <f t="shared" si="3"/>
        <v>shi_04m_m67_a3_001</v>
      </c>
      <c r="C1974" s="9" t="s">
        <v>2015</v>
      </c>
      <c r="D1974" s="12">
        <v>62.0</v>
      </c>
      <c r="E1974" s="12">
        <v>3335.522</v>
      </c>
      <c r="F1974" s="12">
        <v>0.897824</v>
      </c>
      <c r="G1974" s="14">
        <f>IFERROR(__xludf.DUMMYFUNCTION("FILTER(WholeNMJData!E:E,WholeNMJData!$B:$B=$B1974)"),283.7516)</f>
        <v>283.7516</v>
      </c>
      <c r="H1974" s="14">
        <f t="shared" si="4"/>
        <v>11.75507733</v>
      </c>
      <c r="I1974" s="14">
        <f>IFERROR(__xludf.DUMMYFUNCTION("FILTER(WholeNMJData!D:D,WholeNMJData!$B:$B=$B1974)"),152.0)</f>
        <v>152</v>
      </c>
    </row>
    <row r="1975">
      <c r="A1975" s="3"/>
      <c r="B1975" s="3" t="str">
        <f t="shared" si="3"/>
        <v>shi_04m_m67_a3_001</v>
      </c>
      <c r="C1975" s="9" t="s">
        <v>2016</v>
      </c>
      <c r="D1975" s="12">
        <v>23.0</v>
      </c>
      <c r="E1975" s="12">
        <v>2577.631</v>
      </c>
      <c r="F1975" s="12">
        <v>0.658211</v>
      </c>
      <c r="G1975" s="14">
        <f>IFERROR(__xludf.DUMMYFUNCTION("FILTER(WholeNMJData!E:E,WholeNMJData!$B:$B=$B1975)"),283.7516)</f>
        <v>283.7516</v>
      </c>
      <c r="H1975" s="14">
        <f t="shared" si="4"/>
        <v>9.084110891</v>
      </c>
      <c r="I1975" s="14">
        <f>IFERROR(__xludf.DUMMYFUNCTION("FILTER(WholeNMJData!D:D,WholeNMJData!$B:$B=$B1975)"),152.0)</f>
        <v>152</v>
      </c>
    </row>
    <row r="1976">
      <c r="A1976" s="3"/>
      <c r="B1976" s="3" t="str">
        <f t="shared" si="3"/>
        <v>shi_04m_m67_a3_001</v>
      </c>
      <c r="C1976" s="9" t="s">
        <v>2017</v>
      </c>
      <c r="D1976" s="12">
        <v>11.0</v>
      </c>
      <c r="E1976" s="12">
        <v>2761.339</v>
      </c>
      <c r="F1976" s="12">
        <v>0.580669</v>
      </c>
      <c r="G1976" s="14">
        <f>IFERROR(__xludf.DUMMYFUNCTION("FILTER(WholeNMJData!E:E,WholeNMJData!$B:$B=$B1976)"),283.7516)</f>
        <v>283.7516</v>
      </c>
      <c r="H1976" s="14">
        <f t="shared" si="4"/>
        <v>9.731536316</v>
      </c>
      <c r="I1976" s="14">
        <f>IFERROR(__xludf.DUMMYFUNCTION("FILTER(WholeNMJData!D:D,WholeNMJData!$B:$B=$B1976)"),152.0)</f>
        <v>152</v>
      </c>
    </row>
    <row r="1977">
      <c r="A1977" s="3"/>
      <c r="B1977" s="3" t="str">
        <f t="shared" si="3"/>
        <v>shi_04m_m67_a3_001</v>
      </c>
      <c r="C1977" s="9" t="s">
        <v>2018</v>
      </c>
      <c r="D1977" s="12">
        <v>14.0</v>
      </c>
      <c r="E1977" s="12">
        <v>2960.027</v>
      </c>
      <c r="F1977" s="12">
        <v>0.684341</v>
      </c>
      <c r="G1977" s="14">
        <f>IFERROR(__xludf.DUMMYFUNCTION("FILTER(WholeNMJData!E:E,WholeNMJData!$B:$B=$B1977)"),283.7516)</f>
        <v>283.7516</v>
      </c>
      <c r="H1977" s="14">
        <f t="shared" si="4"/>
        <v>10.43175439</v>
      </c>
      <c r="I1977" s="14">
        <f>IFERROR(__xludf.DUMMYFUNCTION("FILTER(WholeNMJData!D:D,WholeNMJData!$B:$B=$B1977)"),152.0)</f>
        <v>152</v>
      </c>
    </row>
    <row r="1978">
      <c r="A1978" s="3"/>
      <c r="B1978" s="3" t="str">
        <f t="shared" si="3"/>
        <v>shi_04m_m67_a3_001</v>
      </c>
      <c r="C1978" s="9" t="s">
        <v>2019</v>
      </c>
      <c r="D1978" s="12">
        <v>4.0</v>
      </c>
      <c r="E1978" s="12">
        <v>2141.614</v>
      </c>
      <c r="F1978" s="12">
        <v>0.211695</v>
      </c>
      <c r="G1978" s="14">
        <f>IFERROR(__xludf.DUMMYFUNCTION("FILTER(WholeNMJData!E:E,WholeNMJData!$B:$B=$B1978)"),283.7516)</f>
        <v>283.7516</v>
      </c>
      <c r="H1978" s="14">
        <f t="shared" si="4"/>
        <v>7.547495767</v>
      </c>
      <c r="I1978" s="14">
        <f>IFERROR(__xludf.DUMMYFUNCTION("FILTER(WholeNMJData!D:D,WholeNMJData!$B:$B=$B1978)"),152.0)</f>
        <v>152</v>
      </c>
    </row>
    <row r="1979">
      <c r="A1979" s="3"/>
      <c r="B1979" s="3" t="str">
        <f t="shared" si="3"/>
        <v>shi_04m_m67_a3_001</v>
      </c>
      <c r="C1979" s="9" t="s">
        <v>2020</v>
      </c>
      <c r="D1979" s="12">
        <v>15.0</v>
      </c>
      <c r="E1979" s="12">
        <v>3296.146</v>
      </c>
      <c r="F1979" s="12">
        <v>0.541576</v>
      </c>
      <c r="G1979" s="14">
        <f>IFERROR(__xludf.DUMMYFUNCTION("FILTER(WholeNMJData!E:E,WholeNMJData!$B:$B=$B1979)"),283.7516)</f>
        <v>283.7516</v>
      </c>
      <c r="H1979" s="14">
        <f t="shared" si="4"/>
        <v>11.61630807</v>
      </c>
      <c r="I1979" s="14">
        <f>IFERROR(__xludf.DUMMYFUNCTION("FILTER(WholeNMJData!D:D,WholeNMJData!$B:$B=$B1979)"),152.0)</f>
        <v>152</v>
      </c>
    </row>
    <row r="1980">
      <c r="A1980" s="3"/>
      <c r="B1980" s="3" t="str">
        <f t="shared" si="3"/>
        <v>shi_04m_m67_a3_001</v>
      </c>
      <c r="C1980" s="9" t="s">
        <v>2021</v>
      </c>
      <c r="D1980" s="12">
        <v>4.0</v>
      </c>
      <c r="E1980" s="12">
        <v>2230.332</v>
      </c>
      <c r="F1980" s="12">
        <v>0.180006</v>
      </c>
      <c r="G1980" s="14">
        <f>IFERROR(__xludf.DUMMYFUNCTION("FILTER(WholeNMJData!E:E,WholeNMJData!$B:$B=$B1980)"),283.7516)</f>
        <v>283.7516</v>
      </c>
      <c r="H1980" s="14">
        <f t="shared" si="4"/>
        <v>7.860156559</v>
      </c>
      <c r="I1980" s="14">
        <f>IFERROR(__xludf.DUMMYFUNCTION("FILTER(WholeNMJData!D:D,WholeNMJData!$B:$B=$B1980)"),152.0)</f>
        <v>152</v>
      </c>
    </row>
    <row r="1981">
      <c r="A1981" s="3"/>
      <c r="B1981" s="3" t="str">
        <f t="shared" si="3"/>
        <v>shi_04m_m67_a3_001</v>
      </c>
      <c r="C1981" s="9" t="s">
        <v>2022</v>
      </c>
      <c r="D1981" s="12">
        <v>4.0</v>
      </c>
      <c r="E1981" s="12">
        <v>2083.362</v>
      </c>
      <c r="F1981" s="12">
        <v>0.23508</v>
      </c>
      <c r="G1981" s="14">
        <f>IFERROR(__xludf.DUMMYFUNCTION("FILTER(WholeNMJData!E:E,WholeNMJData!$B:$B=$B1981)"),283.7516)</f>
        <v>283.7516</v>
      </c>
      <c r="H1981" s="14">
        <f t="shared" si="4"/>
        <v>7.342203533</v>
      </c>
      <c r="I1981" s="14">
        <f>IFERROR(__xludf.DUMMYFUNCTION("FILTER(WholeNMJData!D:D,WholeNMJData!$B:$B=$B1981)"),152.0)</f>
        <v>152</v>
      </c>
    </row>
    <row r="1982">
      <c r="A1982" s="3"/>
      <c r="B1982" s="3" t="str">
        <f t="shared" si="3"/>
        <v>shi_04m_m67_a3_001</v>
      </c>
      <c r="C1982" s="9" t="s">
        <v>2023</v>
      </c>
      <c r="D1982" s="12">
        <v>10.0</v>
      </c>
      <c r="E1982" s="12">
        <v>2550.957</v>
      </c>
      <c r="F1982" s="12">
        <v>0.802437</v>
      </c>
      <c r="G1982" s="14">
        <f>IFERROR(__xludf.DUMMYFUNCTION("FILTER(WholeNMJData!E:E,WholeNMJData!$B:$B=$B1982)"),283.7516)</f>
        <v>283.7516</v>
      </c>
      <c r="H1982" s="14">
        <f t="shared" si="4"/>
        <v>8.990106135</v>
      </c>
      <c r="I1982" s="14">
        <f>IFERROR(__xludf.DUMMYFUNCTION("FILTER(WholeNMJData!D:D,WholeNMJData!$B:$B=$B1982)"),152.0)</f>
        <v>152</v>
      </c>
    </row>
    <row r="1983">
      <c r="A1983" s="3"/>
      <c r="B1983" s="3" t="str">
        <f t="shared" si="3"/>
        <v>shi_04m_m67_a3_001</v>
      </c>
      <c r="C1983" s="9" t="s">
        <v>2024</v>
      </c>
      <c r="D1983" s="12">
        <v>10.0</v>
      </c>
      <c r="E1983" s="12">
        <v>2965.78</v>
      </c>
      <c r="F1983" s="12">
        <v>0.579399</v>
      </c>
      <c r="G1983" s="14">
        <f>IFERROR(__xludf.DUMMYFUNCTION("FILTER(WholeNMJData!E:E,WholeNMJData!$B:$B=$B1983)"),283.7516)</f>
        <v>283.7516</v>
      </c>
      <c r="H1983" s="14">
        <f t="shared" si="4"/>
        <v>10.45202917</v>
      </c>
      <c r="I1983" s="14">
        <f>IFERROR(__xludf.DUMMYFUNCTION("FILTER(WholeNMJData!D:D,WholeNMJData!$B:$B=$B1983)"),152.0)</f>
        <v>152</v>
      </c>
    </row>
    <row r="1984">
      <c r="A1984" s="3"/>
      <c r="B1984" s="3" t="str">
        <f t="shared" si="3"/>
        <v>shi_04m_m67_a3_001</v>
      </c>
      <c r="C1984" s="9" t="s">
        <v>2025</v>
      </c>
      <c r="D1984" s="12">
        <v>21.0</v>
      </c>
      <c r="E1984" s="12">
        <v>2596.288</v>
      </c>
      <c r="F1984" s="12">
        <v>1.047712</v>
      </c>
      <c r="G1984" s="14">
        <f>IFERROR(__xludf.DUMMYFUNCTION("FILTER(WholeNMJData!E:E,WholeNMJData!$B:$B=$B1984)"),283.7516)</f>
        <v>283.7516</v>
      </c>
      <c r="H1984" s="14">
        <f t="shared" si="4"/>
        <v>9.149862062</v>
      </c>
      <c r="I1984" s="14">
        <f>IFERROR(__xludf.DUMMYFUNCTION("FILTER(WholeNMJData!D:D,WholeNMJData!$B:$B=$B1984)"),152.0)</f>
        <v>152</v>
      </c>
    </row>
    <row r="1985">
      <c r="A1985" s="3"/>
      <c r="B1985" s="3" t="str">
        <f t="shared" si="3"/>
        <v>shi_04m_m67_a3_001</v>
      </c>
      <c r="C1985" s="9" t="s">
        <v>2026</v>
      </c>
      <c r="D1985" s="12">
        <v>12.0</v>
      </c>
      <c r="E1985" s="12">
        <v>2518.555</v>
      </c>
      <c r="F1985" s="12">
        <v>0.256743</v>
      </c>
      <c r="G1985" s="14">
        <f>IFERROR(__xludf.DUMMYFUNCTION("FILTER(WholeNMJData!E:E,WholeNMJData!$B:$B=$B1985)"),283.7516)</f>
        <v>283.7516</v>
      </c>
      <c r="H1985" s="14">
        <f t="shared" si="4"/>
        <v>8.875914708</v>
      </c>
      <c r="I1985" s="14">
        <f>IFERROR(__xludf.DUMMYFUNCTION("FILTER(WholeNMJData!D:D,WholeNMJData!$B:$B=$B1985)"),152.0)</f>
        <v>152</v>
      </c>
    </row>
    <row r="1986">
      <c r="A1986" s="3"/>
      <c r="B1986" s="3" t="str">
        <f t="shared" si="3"/>
        <v>shi_04m_m67_a3_001</v>
      </c>
      <c r="C1986" s="9" t="s">
        <v>2027</v>
      </c>
      <c r="D1986" s="12">
        <v>5.0</v>
      </c>
      <c r="E1986" s="12">
        <v>3249.078</v>
      </c>
      <c r="F1986" s="12">
        <v>0.552658</v>
      </c>
      <c r="G1986" s="14">
        <f>IFERROR(__xludf.DUMMYFUNCTION("FILTER(WholeNMJData!E:E,WholeNMJData!$B:$B=$B1986)"),283.7516)</f>
        <v>283.7516</v>
      </c>
      <c r="H1986" s="14">
        <f t="shared" si="4"/>
        <v>11.45043059</v>
      </c>
      <c r="I1986" s="14">
        <f>IFERROR(__xludf.DUMMYFUNCTION("FILTER(WholeNMJData!D:D,WholeNMJData!$B:$B=$B1986)"),152.0)</f>
        <v>152</v>
      </c>
    </row>
    <row r="1987">
      <c r="A1987" s="3"/>
      <c r="B1987" s="3" t="str">
        <f t="shared" si="3"/>
        <v>shi_04m_m67_a3_001</v>
      </c>
      <c r="C1987" s="9" t="s">
        <v>2028</v>
      </c>
      <c r="D1987" s="12">
        <v>101.0</v>
      </c>
      <c r="E1987" s="12">
        <v>3766.774</v>
      </c>
      <c r="F1987" s="12">
        <v>0.795571</v>
      </c>
      <c r="G1987" s="14">
        <f>IFERROR(__xludf.DUMMYFUNCTION("FILTER(WholeNMJData!E:E,WholeNMJData!$B:$B=$B1987)"),283.7516)</f>
        <v>283.7516</v>
      </c>
      <c r="H1987" s="14">
        <f t="shared" si="4"/>
        <v>13.2748996</v>
      </c>
      <c r="I1987" s="14">
        <f>IFERROR(__xludf.DUMMYFUNCTION("FILTER(WholeNMJData!D:D,WholeNMJData!$B:$B=$B1987)"),152.0)</f>
        <v>152</v>
      </c>
    </row>
    <row r="1988">
      <c r="A1988" s="3"/>
      <c r="B1988" s="3" t="str">
        <f t="shared" si="3"/>
        <v>shi_04m_m67_a3_001</v>
      </c>
      <c r="C1988" s="9" t="s">
        <v>2029</v>
      </c>
      <c r="D1988" s="12">
        <v>48.0</v>
      </c>
      <c r="E1988" s="12">
        <v>4068.838</v>
      </c>
      <c r="F1988" s="12">
        <v>0.928719</v>
      </c>
      <c r="G1988" s="14">
        <f>IFERROR(__xludf.DUMMYFUNCTION("FILTER(WholeNMJData!E:E,WholeNMJData!$B:$B=$B1988)"),283.7516)</f>
        <v>283.7516</v>
      </c>
      <c r="H1988" s="14">
        <f t="shared" si="4"/>
        <v>14.33943632</v>
      </c>
      <c r="I1988" s="14">
        <f>IFERROR(__xludf.DUMMYFUNCTION("FILTER(WholeNMJData!D:D,WholeNMJData!$B:$B=$B1988)"),152.0)</f>
        <v>152</v>
      </c>
    </row>
    <row r="1989">
      <c r="A1989" s="3"/>
      <c r="B1989" s="3" t="str">
        <f t="shared" si="3"/>
        <v>shi_04m_m67_a3_001</v>
      </c>
      <c r="C1989" s="9" t="s">
        <v>2030</v>
      </c>
      <c r="D1989" s="12">
        <v>19.0</v>
      </c>
      <c r="E1989" s="12">
        <v>3104.77</v>
      </c>
      <c r="F1989" s="12">
        <v>0.684561</v>
      </c>
      <c r="G1989" s="14">
        <f>IFERROR(__xludf.DUMMYFUNCTION("FILTER(WholeNMJData!E:E,WholeNMJData!$B:$B=$B1989)"),283.7516)</f>
        <v>283.7516</v>
      </c>
      <c r="H1989" s="14">
        <f t="shared" si="4"/>
        <v>10.94185901</v>
      </c>
      <c r="I1989" s="14">
        <f>IFERROR(__xludf.DUMMYFUNCTION("FILTER(WholeNMJData!D:D,WholeNMJData!$B:$B=$B1989)"),152.0)</f>
        <v>152</v>
      </c>
    </row>
    <row r="1990">
      <c r="A1990" s="3"/>
      <c r="B1990" s="3" t="str">
        <f t="shared" si="3"/>
        <v>shi_04m_m67_a3_001</v>
      </c>
      <c r="C1990" s="9" t="s">
        <v>2031</v>
      </c>
      <c r="D1990" s="12">
        <v>18.0</v>
      </c>
      <c r="E1990" s="12">
        <v>3119.435</v>
      </c>
      <c r="F1990" s="12">
        <v>0.565198</v>
      </c>
      <c r="G1990" s="14">
        <f>IFERROR(__xludf.DUMMYFUNCTION("FILTER(WholeNMJData!E:E,WholeNMJData!$B:$B=$B1990)"),283.7516)</f>
        <v>283.7516</v>
      </c>
      <c r="H1990" s="14">
        <f t="shared" si="4"/>
        <v>10.99354153</v>
      </c>
      <c r="I1990" s="14">
        <f>IFERROR(__xludf.DUMMYFUNCTION("FILTER(WholeNMJData!D:D,WholeNMJData!$B:$B=$B1990)"),152.0)</f>
        <v>152</v>
      </c>
    </row>
    <row r="1991">
      <c r="A1991" s="3"/>
      <c r="B1991" s="3" t="str">
        <f t="shared" si="3"/>
        <v>shi_04m_m67_a3_001</v>
      </c>
      <c r="C1991" s="9" t="s">
        <v>2032</v>
      </c>
      <c r="D1991" s="12">
        <v>17.0</v>
      </c>
      <c r="E1991" s="12">
        <v>3177.752</v>
      </c>
      <c r="F1991" s="12">
        <v>0.846546</v>
      </c>
      <c r="G1991" s="14">
        <f>IFERROR(__xludf.DUMMYFUNCTION("FILTER(WholeNMJData!E:E,WholeNMJData!$B:$B=$B1991)"),283.7516)</f>
        <v>283.7516</v>
      </c>
      <c r="H1991" s="14">
        <f t="shared" si="4"/>
        <v>11.19906284</v>
      </c>
      <c r="I1991" s="14">
        <f>IFERROR(__xludf.DUMMYFUNCTION("FILTER(WholeNMJData!D:D,WholeNMJData!$B:$B=$B1991)"),152.0)</f>
        <v>152</v>
      </c>
    </row>
    <row r="1992">
      <c r="A1992" s="3"/>
      <c r="B1992" s="3" t="str">
        <f t="shared" si="3"/>
        <v>shi_04m_m67_a3_001</v>
      </c>
      <c r="C1992" s="9" t="s">
        <v>2033</v>
      </c>
      <c r="D1992" s="12">
        <v>13.0</v>
      </c>
      <c r="E1992" s="12">
        <v>2886.23</v>
      </c>
      <c r="F1992" s="12">
        <v>0.745234</v>
      </c>
      <c r="G1992" s="14">
        <f>IFERROR(__xludf.DUMMYFUNCTION("FILTER(WholeNMJData!E:E,WholeNMJData!$B:$B=$B1992)"),283.7516)</f>
        <v>283.7516</v>
      </c>
      <c r="H1992" s="14">
        <f t="shared" si="4"/>
        <v>10.17167833</v>
      </c>
      <c r="I1992" s="14">
        <f>IFERROR(__xludf.DUMMYFUNCTION("FILTER(WholeNMJData!D:D,WholeNMJData!$B:$B=$B1992)"),152.0)</f>
        <v>152</v>
      </c>
    </row>
    <row r="1993">
      <c r="A1993" s="3"/>
      <c r="B1993" s="3" t="str">
        <f t="shared" si="3"/>
        <v>shi_04m_m67_a3_001</v>
      </c>
      <c r="C1993" s="9" t="s">
        <v>2034</v>
      </c>
      <c r="D1993" s="12">
        <v>32.0</v>
      </c>
      <c r="E1993" s="12">
        <v>5123.207</v>
      </c>
      <c r="F1993" s="12">
        <v>0.533544</v>
      </c>
      <c r="G1993" s="14">
        <f>IFERROR(__xludf.DUMMYFUNCTION("FILTER(WholeNMJData!E:E,WholeNMJData!$B:$B=$B1993)"),283.7516)</f>
        <v>283.7516</v>
      </c>
      <c r="H1993" s="14">
        <f t="shared" si="4"/>
        <v>18.05525326</v>
      </c>
      <c r="I1993" s="14">
        <f>IFERROR(__xludf.DUMMYFUNCTION("FILTER(WholeNMJData!D:D,WholeNMJData!$B:$B=$B1993)"),152.0)</f>
        <v>152</v>
      </c>
    </row>
    <row r="1994">
      <c r="A1994" s="3"/>
      <c r="B1994" s="3" t="str">
        <f t="shared" si="3"/>
        <v>shi_04m_m67_a3_001</v>
      </c>
      <c r="C1994" s="9" t="s">
        <v>2035</v>
      </c>
      <c r="D1994" s="12">
        <v>52.0</v>
      </c>
      <c r="E1994" s="12">
        <v>3159.828</v>
      </c>
      <c r="F1994" s="12">
        <v>0.846482</v>
      </c>
      <c r="G1994" s="14">
        <f>IFERROR(__xludf.DUMMYFUNCTION("FILTER(WholeNMJData!E:E,WholeNMJData!$B:$B=$B1994)"),283.7516)</f>
        <v>283.7516</v>
      </c>
      <c r="H1994" s="14">
        <f t="shared" si="4"/>
        <v>11.13589492</v>
      </c>
      <c r="I1994" s="14">
        <f>IFERROR(__xludf.DUMMYFUNCTION("FILTER(WholeNMJData!D:D,WholeNMJData!$B:$B=$B1994)"),152.0)</f>
        <v>152</v>
      </c>
    </row>
    <row r="1995">
      <c r="A1995" s="3"/>
      <c r="B1995" s="3" t="str">
        <f t="shared" si="3"/>
        <v>shi_04m_m67_a3_001</v>
      </c>
      <c r="C1995" s="9" t="s">
        <v>2036</v>
      </c>
      <c r="D1995" s="12">
        <v>17.0</v>
      </c>
      <c r="E1995" s="12">
        <v>2727.639</v>
      </c>
      <c r="F1995" s="12">
        <v>0.759074</v>
      </c>
      <c r="G1995" s="14">
        <f>IFERROR(__xludf.DUMMYFUNCTION("FILTER(WholeNMJData!E:E,WholeNMJData!$B:$B=$B1995)"),283.7516)</f>
        <v>283.7516</v>
      </c>
      <c r="H1995" s="14">
        <f t="shared" si="4"/>
        <v>9.612770465</v>
      </c>
      <c r="I1995" s="14">
        <f>IFERROR(__xludf.DUMMYFUNCTION("FILTER(WholeNMJData!D:D,WholeNMJData!$B:$B=$B1995)"),152.0)</f>
        <v>152</v>
      </c>
    </row>
    <row r="1996">
      <c r="A1996" s="3"/>
      <c r="B1996" s="3" t="str">
        <f t="shared" si="3"/>
        <v>shi_04m_m67_a3_001</v>
      </c>
      <c r="C1996" s="9" t="s">
        <v>2037</v>
      </c>
      <c r="D1996" s="12">
        <v>5.0</v>
      </c>
      <c r="E1996" s="12">
        <v>3585.092</v>
      </c>
      <c r="F1996" s="12">
        <v>0.259943</v>
      </c>
      <c r="G1996" s="14">
        <f>IFERROR(__xludf.DUMMYFUNCTION("FILTER(WholeNMJData!E:E,WholeNMJData!$B:$B=$B1996)"),283.7516)</f>
        <v>283.7516</v>
      </c>
      <c r="H1996" s="14">
        <f t="shared" si="4"/>
        <v>12.63461422</v>
      </c>
      <c r="I1996" s="14">
        <f>IFERROR(__xludf.DUMMYFUNCTION("FILTER(WholeNMJData!D:D,WholeNMJData!$B:$B=$B1996)"),152.0)</f>
        <v>152</v>
      </c>
    </row>
    <row r="1997">
      <c r="A1997" s="3"/>
      <c r="B1997" s="3" t="str">
        <f t="shared" si="3"/>
        <v>shi_04m_m67_a3_001</v>
      </c>
      <c r="C1997" s="9" t="s">
        <v>2038</v>
      </c>
      <c r="D1997" s="12">
        <v>23.0</v>
      </c>
      <c r="E1997" s="12">
        <v>3839.1</v>
      </c>
      <c r="F1997" s="12">
        <v>1.071327</v>
      </c>
      <c r="G1997" s="14">
        <f>IFERROR(__xludf.DUMMYFUNCTION("FILTER(WholeNMJData!E:E,WholeNMJData!$B:$B=$B1997)"),283.7516)</f>
        <v>283.7516</v>
      </c>
      <c r="H1997" s="14">
        <f t="shared" si="4"/>
        <v>13.52979155</v>
      </c>
      <c r="I1997" s="14">
        <f>IFERROR(__xludf.DUMMYFUNCTION("FILTER(WholeNMJData!D:D,WholeNMJData!$B:$B=$B1997)"),152.0)</f>
        <v>152</v>
      </c>
    </row>
    <row r="1998">
      <c r="A1998" s="3"/>
      <c r="B1998" s="3" t="str">
        <f t="shared" si="3"/>
        <v>shi_04m_m67_a3_001</v>
      </c>
      <c r="C1998" s="9" t="s">
        <v>2039</v>
      </c>
      <c r="D1998" s="12">
        <v>62.0</v>
      </c>
      <c r="E1998" s="12">
        <v>4042.387</v>
      </c>
      <c r="F1998" s="12">
        <v>1.062614</v>
      </c>
      <c r="G1998" s="14">
        <f>IFERROR(__xludf.DUMMYFUNCTION("FILTER(WholeNMJData!E:E,WholeNMJData!$B:$B=$B1998)"),283.7516)</f>
        <v>283.7516</v>
      </c>
      <c r="H1998" s="14">
        <f t="shared" si="4"/>
        <v>14.24621747</v>
      </c>
      <c r="I1998" s="14">
        <f>IFERROR(__xludf.DUMMYFUNCTION("FILTER(WholeNMJData!D:D,WholeNMJData!$B:$B=$B1998)"),152.0)</f>
        <v>152</v>
      </c>
    </row>
    <row r="1999">
      <c r="A1999" s="3"/>
      <c r="B1999" s="3" t="str">
        <f t="shared" si="3"/>
        <v>shi_04m_m67_a3_001</v>
      </c>
      <c r="C1999" s="9" t="s">
        <v>2040</v>
      </c>
      <c r="D1999" s="12">
        <v>9.0</v>
      </c>
      <c r="E1999" s="12">
        <v>3167.931</v>
      </c>
      <c r="F1999" s="12">
        <v>0.508125</v>
      </c>
      <c r="G1999" s="14">
        <f>IFERROR(__xludf.DUMMYFUNCTION("FILTER(WholeNMJData!E:E,WholeNMJData!$B:$B=$B1999)"),283.7516)</f>
        <v>283.7516</v>
      </c>
      <c r="H1999" s="14">
        <f t="shared" si="4"/>
        <v>11.16445158</v>
      </c>
      <c r="I1999" s="14">
        <f>IFERROR(__xludf.DUMMYFUNCTION("FILTER(WholeNMJData!D:D,WholeNMJData!$B:$B=$B1999)"),152.0)</f>
        <v>152</v>
      </c>
    </row>
    <row r="2000">
      <c r="A2000" s="3"/>
      <c r="B2000" s="3" t="str">
        <f t="shared" si="3"/>
        <v>shi_04m_m67_a3_001</v>
      </c>
      <c r="C2000" s="9" t="s">
        <v>2041</v>
      </c>
      <c r="D2000" s="12">
        <v>5.0</v>
      </c>
      <c r="E2000" s="12">
        <v>2477.163</v>
      </c>
      <c r="F2000" s="12">
        <v>0.344392</v>
      </c>
      <c r="G2000" s="14">
        <f>IFERROR(__xludf.DUMMYFUNCTION("FILTER(WholeNMJData!E:E,WholeNMJData!$B:$B=$B2000)"),283.7516)</f>
        <v>283.7516</v>
      </c>
      <c r="H2000" s="14">
        <f t="shared" si="4"/>
        <v>8.730040641</v>
      </c>
      <c r="I2000" s="14">
        <f>IFERROR(__xludf.DUMMYFUNCTION("FILTER(WholeNMJData!D:D,WholeNMJData!$B:$B=$B2000)"),152.0)</f>
        <v>152</v>
      </c>
    </row>
    <row r="2001">
      <c r="A2001" s="3"/>
      <c r="B2001" s="3" t="str">
        <f t="shared" si="3"/>
        <v>shi_04m_m67_a3_001</v>
      </c>
      <c r="C2001" s="9" t="s">
        <v>2042</v>
      </c>
      <c r="D2001" s="12">
        <v>11.0</v>
      </c>
      <c r="E2001" s="12">
        <v>3158.394</v>
      </c>
      <c r="F2001" s="12">
        <v>0.402297</v>
      </c>
      <c r="G2001" s="14">
        <f>IFERROR(__xludf.DUMMYFUNCTION("FILTER(WholeNMJData!E:E,WholeNMJData!$B:$B=$B2001)"),283.7516)</f>
        <v>283.7516</v>
      </c>
      <c r="H2001" s="14">
        <f t="shared" si="4"/>
        <v>11.1308412</v>
      </c>
      <c r="I2001" s="14">
        <f>IFERROR(__xludf.DUMMYFUNCTION("FILTER(WholeNMJData!D:D,WholeNMJData!$B:$B=$B2001)"),152.0)</f>
        <v>152</v>
      </c>
    </row>
    <row r="2002">
      <c r="A2002" s="3"/>
      <c r="B2002" s="3" t="str">
        <f t="shared" si="3"/>
        <v>shi_04m_m67_a3_001</v>
      </c>
      <c r="C2002" s="9" t="s">
        <v>2043</v>
      </c>
      <c r="D2002" s="12">
        <v>5.0</v>
      </c>
      <c r="E2002" s="12">
        <v>2434.849</v>
      </c>
      <c r="F2002" s="12">
        <v>0.41979</v>
      </c>
      <c r="G2002" s="14">
        <f>IFERROR(__xludf.DUMMYFUNCTION("FILTER(WholeNMJData!E:E,WholeNMJData!$B:$B=$B2002)"),283.7516)</f>
        <v>283.7516</v>
      </c>
      <c r="H2002" s="14">
        <f t="shared" si="4"/>
        <v>8.580917253</v>
      </c>
      <c r="I2002" s="14">
        <f>IFERROR(__xludf.DUMMYFUNCTION("FILTER(WholeNMJData!D:D,WholeNMJData!$B:$B=$B2002)"),152.0)</f>
        <v>152</v>
      </c>
    </row>
    <row r="2003">
      <c r="A2003" s="3"/>
      <c r="B2003" s="3" t="str">
        <f t="shared" si="3"/>
        <v>shi_04m_m67_a3_002</v>
      </c>
      <c r="C2003" s="9" t="s">
        <v>2044</v>
      </c>
      <c r="D2003" s="12">
        <v>3.0</v>
      </c>
      <c r="E2003" s="12">
        <v>2445.104</v>
      </c>
      <c r="F2003" s="12">
        <v>0.231481</v>
      </c>
      <c r="G2003" s="14">
        <f>IFERROR(__xludf.DUMMYFUNCTION("FILTER(WholeNMJData!E:E,WholeNMJData!$B:$B=$B2003)"),245.9733)</f>
        <v>245.9733</v>
      </c>
      <c r="H2003" s="14">
        <f t="shared" si="4"/>
        <v>9.940526065</v>
      </c>
      <c r="I2003" s="14">
        <f>IFERROR(__xludf.DUMMYFUNCTION("FILTER(WholeNMJData!D:D,WholeNMJData!$B:$B=$B2003)"),23.98222)</f>
        <v>23.98222</v>
      </c>
    </row>
    <row r="2004">
      <c r="A2004" s="3"/>
      <c r="B2004" s="3" t="str">
        <f t="shared" si="3"/>
        <v>shi_04m_m67_a3_002</v>
      </c>
      <c r="C2004" s="9" t="s">
        <v>2045</v>
      </c>
      <c r="D2004" s="12">
        <v>4.0</v>
      </c>
      <c r="E2004" s="12">
        <v>1783.44</v>
      </c>
      <c r="F2004" s="12">
        <v>0.236463</v>
      </c>
      <c r="G2004" s="14">
        <f>IFERROR(__xludf.DUMMYFUNCTION("FILTER(WholeNMJData!E:E,WholeNMJData!$B:$B=$B2004)"),245.9733)</f>
        <v>245.9733</v>
      </c>
      <c r="H2004" s="14">
        <f t="shared" si="4"/>
        <v>7.250543047</v>
      </c>
      <c r="I2004" s="14">
        <f>IFERROR(__xludf.DUMMYFUNCTION("FILTER(WholeNMJData!D:D,WholeNMJData!$B:$B=$B2004)"),23.98222)</f>
        <v>23.98222</v>
      </c>
    </row>
    <row r="2005">
      <c r="A2005" s="3"/>
      <c r="B2005" s="3" t="str">
        <f t="shared" si="3"/>
        <v>shi_04m_m67_a3_002</v>
      </c>
      <c r="C2005" s="9" t="s">
        <v>2046</v>
      </c>
      <c r="D2005" s="12">
        <v>9.0</v>
      </c>
      <c r="E2005" s="12">
        <v>1423.986</v>
      </c>
      <c r="F2005" s="12">
        <v>0.863736</v>
      </c>
      <c r="G2005" s="14">
        <f>IFERROR(__xludf.DUMMYFUNCTION("FILTER(WholeNMJData!E:E,WholeNMJData!$B:$B=$B2005)"),245.9733)</f>
        <v>245.9733</v>
      </c>
      <c r="H2005" s="14">
        <f t="shared" si="4"/>
        <v>5.789189314</v>
      </c>
      <c r="I2005" s="14">
        <f>IFERROR(__xludf.DUMMYFUNCTION("FILTER(WholeNMJData!D:D,WholeNMJData!$B:$B=$B2005)"),23.98222)</f>
        <v>23.98222</v>
      </c>
    </row>
    <row r="2006">
      <c r="A2006" s="3"/>
      <c r="B2006" s="3" t="str">
        <f t="shared" si="3"/>
        <v>shi_04m_m67_a3_002</v>
      </c>
      <c r="C2006" s="9" t="s">
        <v>2047</v>
      </c>
      <c r="D2006" s="12">
        <v>3.0</v>
      </c>
      <c r="E2006" s="12">
        <v>2021.942</v>
      </c>
      <c r="F2006" s="12">
        <v>0.291851</v>
      </c>
      <c r="G2006" s="14">
        <f>IFERROR(__xludf.DUMMYFUNCTION("FILTER(WholeNMJData!E:E,WholeNMJData!$B:$B=$B2006)"),245.9733)</f>
        <v>245.9733</v>
      </c>
      <c r="H2006" s="14">
        <f t="shared" si="4"/>
        <v>8.220168612</v>
      </c>
      <c r="I2006" s="14">
        <f>IFERROR(__xludf.DUMMYFUNCTION("FILTER(WholeNMJData!D:D,WholeNMJData!$B:$B=$B2006)"),23.98222)</f>
        <v>23.98222</v>
      </c>
    </row>
    <row r="2007">
      <c r="A2007" s="3"/>
      <c r="B2007" s="3" t="str">
        <f t="shared" si="3"/>
        <v>shi_04m_m67_a3_002</v>
      </c>
      <c r="C2007" s="9" t="s">
        <v>2048</v>
      </c>
      <c r="D2007" s="12">
        <v>3.0</v>
      </c>
      <c r="E2007" s="12">
        <v>1788.124</v>
      </c>
      <c r="F2007" s="12">
        <v>0.143252</v>
      </c>
      <c r="G2007" s="14">
        <f>IFERROR(__xludf.DUMMYFUNCTION("FILTER(WholeNMJData!E:E,WholeNMJData!$B:$B=$B2007)"),245.9733)</f>
        <v>245.9733</v>
      </c>
      <c r="H2007" s="14">
        <f t="shared" si="4"/>
        <v>7.269585764</v>
      </c>
      <c r="I2007" s="14">
        <f>IFERROR(__xludf.DUMMYFUNCTION("FILTER(WholeNMJData!D:D,WholeNMJData!$B:$B=$B2007)"),23.98222)</f>
        <v>23.98222</v>
      </c>
    </row>
    <row r="2008">
      <c r="A2008" s="3"/>
      <c r="B2008" s="3" t="str">
        <f t="shared" si="3"/>
        <v>shi_04m_m67_a3_002</v>
      </c>
      <c r="C2008" s="9" t="s">
        <v>2049</v>
      </c>
      <c r="D2008" s="12">
        <v>4.0</v>
      </c>
      <c r="E2008" s="12">
        <v>2078.455</v>
      </c>
      <c r="F2008" s="12">
        <v>0.53308</v>
      </c>
      <c r="G2008" s="14">
        <f>IFERROR(__xludf.DUMMYFUNCTION("FILTER(WholeNMJData!E:E,WholeNMJData!$B:$B=$B2008)"),245.9733)</f>
        <v>245.9733</v>
      </c>
      <c r="H2008" s="14">
        <f t="shared" si="4"/>
        <v>8.449921191</v>
      </c>
      <c r="I2008" s="14">
        <f>IFERROR(__xludf.DUMMYFUNCTION("FILTER(WholeNMJData!D:D,WholeNMJData!$B:$B=$B2008)"),23.98222)</f>
        <v>23.98222</v>
      </c>
    </row>
    <row r="2009">
      <c r="A2009" s="3"/>
      <c r="B2009" s="3" t="str">
        <f t="shared" si="3"/>
        <v>shi_04m_m67_a3_002</v>
      </c>
      <c r="C2009" s="9" t="s">
        <v>2050</v>
      </c>
      <c r="D2009" s="12">
        <v>5.0</v>
      </c>
      <c r="E2009" s="12">
        <v>1933.359</v>
      </c>
      <c r="F2009" s="12">
        <v>0.547349</v>
      </c>
      <c r="G2009" s="14">
        <f>IFERROR(__xludf.DUMMYFUNCTION("FILTER(WholeNMJData!E:E,WholeNMJData!$B:$B=$B2009)"),245.9733)</f>
        <v>245.9733</v>
      </c>
      <c r="H2009" s="14">
        <f t="shared" si="4"/>
        <v>7.860036028</v>
      </c>
      <c r="I2009" s="14">
        <f>IFERROR(__xludf.DUMMYFUNCTION("FILTER(WholeNMJData!D:D,WholeNMJData!$B:$B=$B2009)"),23.98222)</f>
        <v>23.98222</v>
      </c>
    </row>
    <row r="2010">
      <c r="A2010" s="3"/>
      <c r="B2010" s="3" t="str">
        <f t="shared" si="3"/>
        <v>shi_04m_m67_a3_002</v>
      </c>
      <c r="C2010" s="9" t="s">
        <v>2051</v>
      </c>
      <c r="D2010" s="12">
        <v>19.0</v>
      </c>
      <c r="E2010" s="12">
        <v>2120.124</v>
      </c>
      <c r="F2010" s="12">
        <v>0.47711</v>
      </c>
      <c r="G2010" s="14">
        <f>IFERROR(__xludf.DUMMYFUNCTION("FILTER(WholeNMJData!E:E,WholeNMJData!$B:$B=$B2010)"),245.9733)</f>
        <v>245.9733</v>
      </c>
      <c r="H2010" s="14">
        <f t="shared" si="4"/>
        <v>8.619325756</v>
      </c>
      <c r="I2010" s="14">
        <f>IFERROR(__xludf.DUMMYFUNCTION("FILTER(WholeNMJData!D:D,WholeNMJData!$B:$B=$B2010)"),23.98222)</f>
        <v>23.98222</v>
      </c>
    </row>
    <row r="2011">
      <c r="A2011" s="3"/>
      <c r="B2011" s="3" t="str">
        <f t="shared" si="3"/>
        <v>shi_04m_m67_a3_002</v>
      </c>
      <c r="C2011" s="9" t="s">
        <v>2052</v>
      </c>
      <c r="D2011" s="12">
        <v>4.0</v>
      </c>
      <c r="E2011" s="12">
        <v>2293.218</v>
      </c>
      <c r="F2011" s="12">
        <v>0.527637</v>
      </c>
      <c r="G2011" s="14">
        <f>IFERROR(__xludf.DUMMYFUNCTION("FILTER(WholeNMJData!E:E,WholeNMJData!$B:$B=$B2011)"),245.9733)</f>
        <v>245.9733</v>
      </c>
      <c r="H2011" s="14">
        <f t="shared" si="4"/>
        <v>9.323036281</v>
      </c>
      <c r="I2011" s="14">
        <f>IFERROR(__xludf.DUMMYFUNCTION("FILTER(WholeNMJData!D:D,WholeNMJData!$B:$B=$B2011)"),23.98222)</f>
        <v>23.98222</v>
      </c>
    </row>
    <row r="2012">
      <c r="A2012" s="3"/>
      <c r="B2012" s="3" t="str">
        <f t="shared" si="3"/>
        <v>shi_04m_m67_a3_002</v>
      </c>
      <c r="C2012" s="9" t="s">
        <v>2053</v>
      </c>
      <c r="D2012" s="12">
        <v>7.0</v>
      </c>
      <c r="E2012" s="12">
        <v>2360.334</v>
      </c>
      <c r="F2012" s="12">
        <v>0.159766</v>
      </c>
      <c r="G2012" s="14">
        <f>IFERROR(__xludf.DUMMYFUNCTION("FILTER(WholeNMJData!E:E,WholeNMJData!$B:$B=$B2012)"),245.9733)</f>
        <v>245.9733</v>
      </c>
      <c r="H2012" s="14">
        <f t="shared" si="4"/>
        <v>9.595895164</v>
      </c>
      <c r="I2012" s="14">
        <f>IFERROR(__xludf.DUMMYFUNCTION("FILTER(WholeNMJData!D:D,WholeNMJData!$B:$B=$B2012)"),23.98222)</f>
        <v>23.98222</v>
      </c>
    </row>
    <row r="2013">
      <c r="A2013" s="3"/>
      <c r="B2013" s="3" t="str">
        <f t="shared" si="3"/>
        <v>shi_04m_m67_a3_002</v>
      </c>
      <c r="C2013" s="9" t="s">
        <v>2054</v>
      </c>
      <c r="D2013" s="12">
        <v>8.0</v>
      </c>
      <c r="E2013" s="12">
        <v>2812.962</v>
      </c>
      <c r="F2013" s="12">
        <v>0.718711</v>
      </c>
      <c r="G2013" s="14">
        <f>IFERROR(__xludf.DUMMYFUNCTION("FILTER(WholeNMJData!E:E,WholeNMJData!$B:$B=$B2013)"),245.9733)</f>
        <v>245.9733</v>
      </c>
      <c r="H2013" s="14">
        <f t="shared" si="4"/>
        <v>11.43604611</v>
      </c>
      <c r="I2013" s="14">
        <f>IFERROR(__xludf.DUMMYFUNCTION("FILTER(WholeNMJData!D:D,WholeNMJData!$B:$B=$B2013)"),23.98222)</f>
        <v>23.98222</v>
      </c>
    </row>
    <row r="2014">
      <c r="A2014" s="3"/>
      <c r="B2014" s="3" t="str">
        <f t="shared" si="3"/>
        <v>shi_04m_m67_a3_002</v>
      </c>
      <c r="C2014" s="9" t="s">
        <v>2055</v>
      </c>
      <c r="D2014" s="12">
        <v>10.0</v>
      </c>
      <c r="E2014" s="12">
        <v>2255.679</v>
      </c>
      <c r="F2014" s="12">
        <v>0.760522</v>
      </c>
      <c r="G2014" s="14">
        <f>IFERROR(__xludf.DUMMYFUNCTION("FILTER(WholeNMJData!E:E,WholeNMJData!$B:$B=$B2014)"),245.9733)</f>
        <v>245.9733</v>
      </c>
      <c r="H2014" s="14">
        <f t="shared" si="4"/>
        <v>9.170422156</v>
      </c>
      <c r="I2014" s="14">
        <f>IFERROR(__xludf.DUMMYFUNCTION("FILTER(WholeNMJData!D:D,WholeNMJData!$B:$B=$B2014)"),23.98222)</f>
        <v>23.98222</v>
      </c>
    </row>
    <row r="2015">
      <c r="A2015" s="3"/>
      <c r="B2015" s="3" t="str">
        <f t="shared" si="3"/>
        <v>shi_04m_m67_a3_002</v>
      </c>
      <c r="C2015" s="9" t="s">
        <v>2056</v>
      </c>
      <c r="D2015" s="12">
        <v>11.0</v>
      </c>
      <c r="E2015" s="12">
        <v>2279.061</v>
      </c>
      <c r="F2015" s="12">
        <v>0.963525</v>
      </c>
      <c r="G2015" s="14">
        <f>IFERROR(__xludf.DUMMYFUNCTION("FILTER(WholeNMJData!E:E,WholeNMJData!$B:$B=$B2015)"),245.9733)</f>
        <v>245.9733</v>
      </c>
      <c r="H2015" s="14">
        <f t="shared" si="4"/>
        <v>9.265481253</v>
      </c>
      <c r="I2015" s="14">
        <f>IFERROR(__xludf.DUMMYFUNCTION("FILTER(WholeNMJData!D:D,WholeNMJData!$B:$B=$B2015)"),23.98222)</f>
        <v>23.98222</v>
      </c>
    </row>
    <row r="2016">
      <c r="A2016" s="3"/>
      <c r="B2016" s="3" t="str">
        <f t="shared" si="3"/>
        <v>shi_04m_m67_a3_002</v>
      </c>
      <c r="C2016" s="9" t="s">
        <v>2057</v>
      </c>
      <c r="D2016" s="12">
        <v>6.0</v>
      </c>
      <c r="E2016" s="12">
        <v>1855.989</v>
      </c>
      <c r="F2016" s="12">
        <v>0.27718</v>
      </c>
      <c r="G2016" s="14">
        <f>IFERROR(__xludf.DUMMYFUNCTION("FILTER(WholeNMJData!E:E,WholeNMJData!$B:$B=$B2016)"),245.9733)</f>
        <v>245.9733</v>
      </c>
      <c r="H2016" s="14">
        <f t="shared" si="4"/>
        <v>7.545489693</v>
      </c>
      <c r="I2016" s="14">
        <f>IFERROR(__xludf.DUMMYFUNCTION("FILTER(WholeNMJData!D:D,WholeNMJData!$B:$B=$B2016)"),23.98222)</f>
        <v>23.98222</v>
      </c>
    </row>
    <row r="2017">
      <c r="A2017" s="3"/>
      <c r="B2017" s="3" t="str">
        <f t="shared" si="3"/>
        <v>shi_04m_m67_a3_002</v>
      </c>
      <c r="C2017" s="9" t="s">
        <v>2058</v>
      </c>
      <c r="D2017" s="12">
        <v>19.0</v>
      </c>
      <c r="E2017" s="12">
        <v>2542.709</v>
      </c>
      <c r="F2017" s="12">
        <v>0.808818</v>
      </c>
      <c r="G2017" s="14">
        <f>IFERROR(__xludf.DUMMYFUNCTION("FILTER(WholeNMJData!E:E,WholeNMJData!$B:$B=$B2017)"),245.9733)</f>
        <v>245.9733</v>
      </c>
      <c r="H2017" s="14">
        <f t="shared" si="4"/>
        <v>10.33733743</v>
      </c>
      <c r="I2017" s="14">
        <f>IFERROR(__xludf.DUMMYFUNCTION("FILTER(WholeNMJData!D:D,WholeNMJData!$B:$B=$B2017)"),23.98222)</f>
        <v>23.98222</v>
      </c>
    </row>
    <row r="2018">
      <c r="A2018" s="3"/>
      <c r="B2018" s="3" t="str">
        <f t="shared" si="3"/>
        <v>shi_04m_m67_a3_002</v>
      </c>
      <c r="C2018" s="9" t="s">
        <v>2059</v>
      </c>
      <c r="D2018" s="12">
        <v>3.0</v>
      </c>
      <c r="E2018" s="12">
        <v>2014.628</v>
      </c>
      <c r="F2018" s="12">
        <v>0.121962</v>
      </c>
      <c r="G2018" s="14">
        <f>IFERROR(__xludf.DUMMYFUNCTION("FILTER(WholeNMJData!E:E,WholeNMJData!$B:$B=$B2018)"),245.9733)</f>
        <v>245.9733</v>
      </c>
      <c r="H2018" s="14">
        <f t="shared" si="4"/>
        <v>8.190433677</v>
      </c>
      <c r="I2018" s="14">
        <f>IFERROR(__xludf.DUMMYFUNCTION("FILTER(WholeNMJData!D:D,WholeNMJData!$B:$B=$B2018)"),23.98222)</f>
        <v>23.98222</v>
      </c>
    </row>
    <row r="2019">
      <c r="A2019" s="3"/>
      <c r="B2019" s="3" t="str">
        <f t="shared" si="3"/>
        <v>shi_04m_m67_a3_002</v>
      </c>
      <c r="C2019" s="9" t="s">
        <v>2060</v>
      </c>
      <c r="D2019" s="12">
        <v>4.0</v>
      </c>
      <c r="E2019" s="12">
        <v>2690.517</v>
      </c>
      <c r="F2019" s="12">
        <v>0.957629</v>
      </c>
      <c r="G2019" s="14">
        <f>IFERROR(__xludf.DUMMYFUNCTION("FILTER(WholeNMJData!E:E,WholeNMJData!$B:$B=$B2019)"),245.9733)</f>
        <v>245.9733</v>
      </c>
      <c r="H2019" s="14">
        <f t="shared" si="4"/>
        <v>10.93824818</v>
      </c>
      <c r="I2019" s="14">
        <f>IFERROR(__xludf.DUMMYFUNCTION("FILTER(WholeNMJData!D:D,WholeNMJData!$B:$B=$B2019)"),23.98222)</f>
        <v>23.98222</v>
      </c>
    </row>
    <row r="2020">
      <c r="A2020" s="3"/>
      <c r="B2020" s="3" t="str">
        <f t="shared" si="3"/>
        <v>shi_04m_m67_a3_002</v>
      </c>
      <c r="C2020" s="9" t="s">
        <v>2061</v>
      </c>
      <c r="D2020" s="12">
        <v>8.0</v>
      </c>
      <c r="E2020" s="12">
        <v>2940.837</v>
      </c>
      <c r="F2020" s="12">
        <v>0.548412</v>
      </c>
      <c r="G2020" s="14">
        <f>IFERROR(__xludf.DUMMYFUNCTION("FILTER(WholeNMJData!E:E,WholeNMJData!$B:$B=$B2020)"),245.9733)</f>
        <v>245.9733</v>
      </c>
      <c r="H2020" s="14">
        <f t="shared" si="4"/>
        <v>11.95591961</v>
      </c>
      <c r="I2020" s="14">
        <f>IFERROR(__xludf.DUMMYFUNCTION("FILTER(WholeNMJData!D:D,WholeNMJData!$B:$B=$B2020)"),23.98222)</f>
        <v>23.98222</v>
      </c>
    </row>
    <row r="2021">
      <c r="A2021" s="3"/>
      <c r="B2021" s="3" t="str">
        <f t="shared" si="3"/>
        <v>shi_04m_m67_a3_002</v>
      </c>
      <c r="C2021" s="9" t="s">
        <v>2062</v>
      </c>
      <c r="D2021" s="12">
        <v>4.0</v>
      </c>
      <c r="E2021" s="12">
        <v>2229.973</v>
      </c>
      <c r="F2021" s="12">
        <v>0.45607</v>
      </c>
      <c r="G2021" s="14">
        <f>IFERROR(__xludf.DUMMYFUNCTION("FILTER(WholeNMJData!E:E,WholeNMJData!$B:$B=$B2021)"),245.9733)</f>
        <v>245.9733</v>
      </c>
      <c r="H2021" s="14">
        <f t="shared" si="4"/>
        <v>9.065914878</v>
      </c>
      <c r="I2021" s="14">
        <f>IFERROR(__xludf.DUMMYFUNCTION("FILTER(WholeNMJData!D:D,WholeNMJData!$B:$B=$B2021)"),23.98222)</f>
        <v>23.98222</v>
      </c>
    </row>
    <row r="2022">
      <c r="A2022" s="3"/>
      <c r="B2022" s="3" t="str">
        <f t="shared" si="3"/>
        <v>shi_04m_m67_a3_002</v>
      </c>
      <c r="C2022" s="9" t="s">
        <v>2063</v>
      </c>
      <c r="D2022" s="12">
        <v>48.0</v>
      </c>
      <c r="E2022" s="12">
        <v>2681.52</v>
      </c>
      <c r="F2022" s="12">
        <v>0.90936</v>
      </c>
      <c r="G2022" s="14">
        <f>IFERROR(__xludf.DUMMYFUNCTION("FILTER(WholeNMJData!E:E,WholeNMJData!$B:$B=$B2022)"),245.9733)</f>
        <v>245.9733</v>
      </c>
      <c r="H2022" s="14">
        <f t="shared" si="4"/>
        <v>10.90167104</v>
      </c>
      <c r="I2022" s="14">
        <f>IFERROR(__xludf.DUMMYFUNCTION("FILTER(WholeNMJData!D:D,WholeNMJData!$B:$B=$B2022)"),23.98222)</f>
        <v>23.98222</v>
      </c>
    </row>
    <row r="2023">
      <c r="A2023" s="3"/>
      <c r="B2023" s="3" t="str">
        <f t="shared" si="3"/>
        <v>shi_04m_m67_a3_002</v>
      </c>
      <c r="C2023" s="9" t="s">
        <v>2064</v>
      </c>
      <c r="D2023" s="12">
        <v>8.0</v>
      </c>
      <c r="E2023" s="12">
        <v>2292.22</v>
      </c>
      <c r="F2023" s="12">
        <v>0.447526</v>
      </c>
      <c r="G2023" s="14">
        <f>IFERROR(__xludf.DUMMYFUNCTION("FILTER(WholeNMJData!E:E,WholeNMJData!$B:$B=$B2023)"),245.9733)</f>
        <v>245.9733</v>
      </c>
      <c r="H2023" s="14">
        <f t="shared" si="4"/>
        <v>9.31897893</v>
      </c>
      <c r="I2023" s="14">
        <f>IFERROR(__xludf.DUMMYFUNCTION("FILTER(WholeNMJData!D:D,WholeNMJData!$B:$B=$B2023)"),23.98222)</f>
        <v>23.98222</v>
      </c>
    </row>
    <row r="2024">
      <c r="A2024" s="3"/>
      <c r="B2024" s="3" t="str">
        <f t="shared" si="3"/>
        <v>shi_04m_m67_a3_002</v>
      </c>
      <c r="C2024" s="9" t="s">
        <v>2065</v>
      </c>
      <c r="D2024" s="12">
        <v>16.0</v>
      </c>
      <c r="E2024" s="12">
        <v>1984.092</v>
      </c>
      <c r="F2024" s="12">
        <v>0.674384</v>
      </c>
      <c r="G2024" s="14">
        <f>IFERROR(__xludf.DUMMYFUNCTION("FILTER(WholeNMJData!E:E,WholeNMJData!$B:$B=$B2024)"),245.9733)</f>
        <v>245.9733</v>
      </c>
      <c r="H2024" s="14">
        <f t="shared" si="4"/>
        <v>8.066290122</v>
      </c>
      <c r="I2024" s="14">
        <f>IFERROR(__xludf.DUMMYFUNCTION("FILTER(WholeNMJData!D:D,WholeNMJData!$B:$B=$B2024)"),23.98222)</f>
        <v>23.98222</v>
      </c>
    </row>
    <row r="2025">
      <c r="A2025" s="3"/>
      <c r="B2025" s="3" t="str">
        <f t="shared" si="3"/>
        <v>shi_04m_m67_a3_002</v>
      </c>
      <c r="C2025" s="9" t="s">
        <v>2066</v>
      </c>
      <c r="D2025" s="12">
        <v>3.0</v>
      </c>
      <c r="E2025" s="12">
        <v>1808.991</v>
      </c>
      <c r="F2025" s="12">
        <v>0.191438</v>
      </c>
      <c r="G2025" s="14">
        <f>IFERROR(__xludf.DUMMYFUNCTION("FILTER(WholeNMJData!E:E,WholeNMJData!$B:$B=$B2025)"),245.9733)</f>
        <v>245.9733</v>
      </c>
      <c r="H2025" s="14">
        <f t="shared" si="4"/>
        <v>7.354420175</v>
      </c>
      <c r="I2025" s="14">
        <f>IFERROR(__xludf.DUMMYFUNCTION("FILTER(WholeNMJData!D:D,WholeNMJData!$B:$B=$B2025)"),23.98222)</f>
        <v>23.98222</v>
      </c>
    </row>
    <row r="2026">
      <c r="A2026" s="3"/>
      <c r="B2026" s="3" t="str">
        <f t="shared" si="3"/>
        <v>shi_04m_m67_a3_002</v>
      </c>
      <c r="C2026" s="9" t="s">
        <v>2067</v>
      </c>
      <c r="D2026" s="12">
        <v>6.0</v>
      </c>
      <c r="E2026" s="12">
        <v>2400.651</v>
      </c>
      <c r="F2026" s="12">
        <v>0.920816</v>
      </c>
      <c r="G2026" s="14">
        <f>IFERROR(__xludf.DUMMYFUNCTION("FILTER(WholeNMJData!E:E,WholeNMJData!$B:$B=$B2026)"),245.9733)</f>
        <v>245.9733</v>
      </c>
      <c r="H2026" s="14">
        <f t="shared" si="4"/>
        <v>9.759803198</v>
      </c>
      <c r="I2026" s="14">
        <f>IFERROR(__xludf.DUMMYFUNCTION("FILTER(WholeNMJData!D:D,WholeNMJData!$B:$B=$B2026)"),23.98222)</f>
        <v>23.98222</v>
      </c>
    </row>
    <row r="2027">
      <c r="A2027" s="3"/>
      <c r="B2027" s="3" t="str">
        <f t="shared" si="3"/>
        <v>shi_04m_m67_a3_002</v>
      </c>
      <c r="C2027" s="9" t="s">
        <v>2068</v>
      </c>
      <c r="D2027" s="12">
        <v>17.0</v>
      </c>
      <c r="E2027" s="12">
        <v>2479.453</v>
      </c>
      <c r="F2027" s="12">
        <v>0.665444</v>
      </c>
      <c r="G2027" s="14">
        <f>IFERROR(__xludf.DUMMYFUNCTION("FILTER(WholeNMJData!E:E,WholeNMJData!$B:$B=$B2027)"),245.9733)</f>
        <v>245.9733</v>
      </c>
      <c r="H2027" s="14">
        <f t="shared" si="4"/>
        <v>10.0801713</v>
      </c>
      <c r="I2027" s="14">
        <f>IFERROR(__xludf.DUMMYFUNCTION("FILTER(WholeNMJData!D:D,WholeNMJData!$B:$B=$B2027)"),23.98222)</f>
        <v>23.98222</v>
      </c>
    </row>
    <row r="2028">
      <c r="A2028" s="3"/>
      <c r="B2028" s="3" t="str">
        <f t="shared" si="3"/>
        <v>shi_04m_m67_a3_002</v>
      </c>
      <c r="C2028" s="9" t="s">
        <v>2069</v>
      </c>
      <c r="D2028" s="12">
        <v>16.0</v>
      </c>
      <c r="E2028" s="12">
        <v>2536.855</v>
      </c>
      <c r="F2028" s="12">
        <v>0.41828</v>
      </c>
      <c r="G2028" s="14">
        <f>IFERROR(__xludf.DUMMYFUNCTION("FILTER(WholeNMJData!E:E,WholeNMJData!$B:$B=$B2028)"),245.9733)</f>
        <v>245.9733</v>
      </c>
      <c r="H2028" s="14">
        <f t="shared" si="4"/>
        <v>10.3135381</v>
      </c>
      <c r="I2028" s="14">
        <f>IFERROR(__xludf.DUMMYFUNCTION("FILTER(WholeNMJData!D:D,WholeNMJData!$B:$B=$B2028)"),23.98222)</f>
        <v>23.98222</v>
      </c>
    </row>
    <row r="2029">
      <c r="A2029" s="3"/>
      <c r="B2029" s="3" t="str">
        <f t="shared" si="3"/>
        <v>shi_04m_m67_a3_002</v>
      </c>
      <c r="C2029" s="9" t="s">
        <v>2070</v>
      </c>
      <c r="D2029" s="12">
        <v>9.0</v>
      </c>
      <c r="E2029" s="12">
        <v>2119.308</v>
      </c>
      <c r="F2029" s="12">
        <v>0.454872</v>
      </c>
      <c r="G2029" s="14">
        <f>IFERROR(__xludf.DUMMYFUNCTION("FILTER(WholeNMJData!E:E,WholeNMJData!$B:$B=$B2029)"),245.9733)</f>
        <v>245.9733</v>
      </c>
      <c r="H2029" s="14">
        <f t="shared" si="4"/>
        <v>8.616008323</v>
      </c>
      <c r="I2029" s="14">
        <f>IFERROR(__xludf.DUMMYFUNCTION("FILTER(WholeNMJData!D:D,WholeNMJData!$B:$B=$B2029)"),23.98222)</f>
        <v>23.98222</v>
      </c>
    </row>
    <row r="2030">
      <c r="A2030" s="3"/>
      <c r="B2030" s="3" t="str">
        <f t="shared" si="3"/>
        <v>shi_04m_m67_a3_002</v>
      </c>
      <c r="C2030" s="9" t="s">
        <v>2071</v>
      </c>
      <c r="D2030" s="12">
        <v>3.0</v>
      </c>
      <c r="E2030" s="12">
        <v>1919.782</v>
      </c>
      <c r="F2030" s="12">
        <v>0.269115</v>
      </c>
      <c r="G2030" s="14">
        <f>IFERROR(__xludf.DUMMYFUNCTION("FILTER(WholeNMJData!E:E,WholeNMJData!$B:$B=$B2030)"),245.9733)</f>
        <v>245.9733</v>
      </c>
      <c r="H2030" s="14">
        <f t="shared" si="4"/>
        <v>7.80483898</v>
      </c>
      <c r="I2030" s="14">
        <f>IFERROR(__xludf.DUMMYFUNCTION("FILTER(WholeNMJData!D:D,WholeNMJData!$B:$B=$B2030)"),23.98222)</f>
        <v>23.98222</v>
      </c>
    </row>
    <row r="2031">
      <c r="A2031" s="3"/>
      <c r="B2031" s="3" t="str">
        <f t="shared" si="3"/>
        <v>shi_04m_m67_a3_002</v>
      </c>
      <c r="C2031" s="9" t="s">
        <v>2072</v>
      </c>
      <c r="D2031" s="12">
        <v>29.0</v>
      </c>
      <c r="E2031" s="12">
        <v>2021.315</v>
      </c>
      <c r="F2031" s="12">
        <v>0.53342</v>
      </c>
      <c r="G2031" s="14">
        <f>IFERROR(__xludf.DUMMYFUNCTION("FILTER(WholeNMJData!E:E,WholeNMJData!$B:$B=$B2031)"),245.9733)</f>
        <v>245.9733</v>
      </c>
      <c r="H2031" s="14">
        <f t="shared" si="4"/>
        <v>8.217619555</v>
      </c>
      <c r="I2031" s="14">
        <f>IFERROR(__xludf.DUMMYFUNCTION("FILTER(WholeNMJData!D:D,WholeNMJData!$B:$B=$B2031)"),23.98222)</f>
        <v>23.98222</v>
      </c>
    </row>
    <row r="2032">
      <c r="A2032" s="3"/>
      <c r="B2032" s="3" t="str">
        <f t="shared" si="3"/>
        <v>shi_04m_m67_a3_002</v>
      </c>
      <c r="C2032" s="9" t="s">
        <v>2073</v>
      </c>
      <c r="D2032" s="12">
        <v>14.0</v>
      </c>
      <c r="E2032" s="12">
        <v>2482.43</v>
      </c>
      <c r="F2032" s="12">
        <v>0.655635</v>
      </c>
      <c r="G2032" s="14">
        <f>IFERROR(__xludf.DUMMYFUNCTION("FILTER(WholeNMJData!E:E,WholeNMJData!$B:$B=$B2032)"),245.9733)</f>
        <v>245.9733</v>
      </c>
      <c r="H2032" s="14">
        <f t="shared" si="4"/>
        <v>10.09227424</v>
      </c>
      <c r="I2032" s="14">
        <f>IFERROR(__xludf.DUMMYFUNCTION("FILTER(WholeNMJData!D:D,WholeNMJData!$B:$B=$B2032)"),23.98222)</f>
        <v>23.98222</v>
      </c>
    </row>
    <row r="2033">
      <c r="A2033" s="3"/>
      <c r="B2033" s="3" t="str">
        <f t="shared" si="3"/>
        <v>shi_04m_m67_a3_002</v>
      </c>
      <c r="C2033" s="9" t="s">
        <v>2074</v>
      </c>
      <c r="D2033" s="12">
        <v>16.0</v>
      </c>
      <c r="E2033" s="12">
        <v>2353.168</v>
      </c>
      <c r="F2033" s="12">
        <v>0.55008</v>
      </c>
      <c r="G2033" s="14">
        <f>IFERROR(__xludf.DUMMYFUNCTION("FILTER(WholeNMJData!E:E,WholeNMJData!$B:$B=$B2033)"),245.9733)</f>
        <v>245.9733</v>
      </c>
      <c r="H2033" s="14">
        <f t="shared" si="4"/>
        <v>9.566761921</v>
      </c>
      <c r="I2033" s="14">
        <f>IFERROR(__xludf.DUMMYFUNCTION("FILTER(WholeNMJData!D:D,WholeNMJData!$B:$B=$B2033)"),23.98222)</f>
        <v>23.98222</v>
      </c>
    </row>
    <row r="2034">
      <c r="A2034" s="3"/>
      <c r="B2034" s="3" t="str">
        <f t="shared" si="3"/>
        <v>shi_04m_m67_a3_002</v>
      </c>
      <c r="C2034" s="9" t="s">
        <v>2075</v>
      </c>
      <c r="D2034" s="12">
        <v>16.0</v>
      </c>
      <c r="E2034" s="12">
        <v>2751.853</v>
      </c>
      <c r="F2034" s="12">
        <v>0.727749</v>
      </c>
      <c r="G2034" s="14">
        <f>IFERROR(__xludf.DUMMYFUNCTION("FILTER(WholeNMJData!E:E,WholeNMJData!$B:$B=$B2034)"),245.9733)</f>
        <v>245.9733</v>
      </c>
      <c r="H2034" s="14">
        <f t="shared" si="4"/>
        <v>11.18760857</v>
      </c>
      <c r="I2034" s="14">
        <f>IFERROR(__xludf.DUMMYFUNCTION("FILTER(WholeNMJData!D:D,WholeNMJData!$B:$B=$B2034)"),23.98222)</f>
        <v>23.98222</v>
      </c>
    </row>
    <row r="2035">
      <c r="A2035" s="3"/>
      <c r="B2035" s="3" t="str">
        <f t="shared" si="3"/>
        <v>shi_04m_m67_a3_002</v>
      </c>
      <c r="C2035" s="9" t="s">
        <v>2076</v>
      </c>
      <c r="D2035" s="12">
        <v>15.0</v>
      </c>
      <c r="E2035" s="12">
        <v>2769.564</v>
      </c>
      <c r="F2035" s="12">
        <v>0.634201</v>
      </c>
      <c r="G2035" s="14">
        <f>IFERROR(__xludf.DUMMYFUNCTION("FILTER(WholeNMJData!E:E,WholeNMJData!$B:$B=$B2035)"),245.9733)</f>
        <v>245.9733</v>
      </c>
      <c r="H2035" s="14">
        <f t="shared" si="4"/>
        <v>11.25961232</v>
      </c>
      <c r="I2035" s="14">
        <f>IFERROR(__xludf.DUMMYFUNCTION("FILTER(WholeNMJData!D:D,WholeNMJData!$B:$B=$B2035)"),23.98222)</f>
        <v>23.98222</v>
      </c>
    </row>
    <row r="2036">
      <c r="A2036" s="3"/>
      <c r="B2036" s="3" t="str">
        <f t="shared" si="3"/>
        <v>shi_04m_m67_a3_002</v>
      </c>
      <c r="C2036" s="9" t="s">
        <v>2077</v>
      </c>
      <c r="D2036" s="12">
        <v>6.0</v>
      </c>
      <c r="E2036" s="12">
        <v>2777.871</v>
      </c>
      <c r="F2036" s="12">
        <v>0.598158</v>
      </c>
      <c r="G2036" s="14">
        <f>IFERROR(__xludf.DUMMYFUNCTION("FILTER(WholeNMJData!E:E,WholeNMJData!$B:$B=$B2036)"),245.9733)</f>
        <v>245.9733</v>
      </c>
      <c r="H2036" s="14">
        <f t="shared" si="4"/>
        <v>11.29338428</v>
      </c>
      <c r="I2036" s="14">
        <f>IFERROR(__xludf.DUMMYFUNCTION("FILTER(WholeNMJData!D:D,WholeNMJData!$B:$B=$B2036)"),23.98222)</f>
        <v>23.98222</v>
      </c>
    </row>
    <row r="2037">
      <c r="A2037" s="3"/>
      <c r="B2037" s="3" t="str">
        <f t="shared" si="3"/>
        <v>shi_04m_m67_a3_003</v>
      </c>
      <c r="C2037" s="9" t="s">
        <v>2078</v>
      </c>
      <c r="D2037" s="12">
        <v>49.0</v>
      </c>
      <c r="E2037" s="12">
        <v>2700.576</v>
      </c>
      <c r="F2037" s="12">
        <v>0.841333</v>
      </c>
      <c r="G2037" s="14">
        <f>IFERROR(__xludf.DUMMYFUNCTION("FILTER(WholeNMJData!E:E,WholeNMJData!$B:$B=$B2037)"),212.7003)</f>
        <v>212.7003</v>
      </c>
      <c r="H2037" s="14">
        <f t="shared" si="4"/>
        <v>12.69662525</v>
      </c>
      <c r="I2037" s="14">
        <f>IFERROR(__xludf.DUMMYFUNCTION("FILTER(WholeNMJData!D:D,WholeNMJData!$B:$B=$B2037)"),74.61333)</f>
        <v>74.61333</v>
      </c>
    </row>
    <row r="2038">
      <c r="A2038" s="3"/>
      <c r="B2038" s="3" t="str">
        <f t="shared" si="3"/>
        <v>shi_04m_m67_a3_003</v>
      </c>
      <c r="C2038" s="9" t="s">
        <v>2079</v>
      </c>
      <c r="D2038" s="12">
        <v>34.0</v>
      </c>
      <c r="E2038" s="12">
        <v>2329.378</v>
      </c>
      <c r="F2038" s="12">
        <v>0.879855</v>
      </c>
      <c r="G2038" s="14">
        <f>IFERROR(__xludf.DUMMYFUNCTION("FILTER(WholeNMJData!E:E,WholeNMJData!$B:$B=$B2038)"),212.7003)</f>
        <v>212.7003</v>
      </c>
      <c r="H2038" s="14">
        <f t="shared" si="4"/>
        <v>10.95145611</v>
      </c>
      <c r="I2038" s="14">
        <f>IFERROR(__xludf.DUMMYFUNCTION("FILTER(WholeNMJData!D:D,WholeNMJData!$B:$B=$B2038)"),74.61333)</f>
        <v>74.61333</v>
      </c>
    </row>
    <row r="2039">
      <c r="A2039" s="3"/>
      <c r="B2039" s="3" t="str">
        <f t="shared" si="3"/>
        <v>shi_04m_m67_a3_003</v>
      </c>
      <c r="C2039" s="9" t="s">
        <v>2080</v>
      </c>
      <c r="D2039" s="12">
        <v>10.0</v>
      </c>
      <c r="E2039" s="12">
        <v>1889.534</v>
      </c>
      <c r="F2039" s="12">
        <v>0.539854</v>
      </c>
      <c r="G2039" s="14">
        <f>IFERROR(__xludf.DUMMYFUNCTION("FILTER(WholeNMJData!E:E,WholeNMJData!$B:$B=$B2039)"),212.7003)</f>
        <v>212.7003</v>
      </c>
      <c r="H2039" s="14">
        <f t="shared" si="4"/>
        <v>8.883551175</v>
      </c>
      <c r="I2039" s="14">
        <f>IFERROR(__xludf.DUMMYFUNCTION("FILTER(WholeNMJData!D:D,WholeNMJData!$B:$B=$B2039)"),74.61333)</f>
        <v>74.61333</v>
      </c>
    </row>
    <row r="2040">
      <c r="A2040" s="3"/>
      <c r="B2040" s="3" t="str">
        <f t="shared" si="3"/>
        <v>shi_04m_m67_a3_003</v>
      </c>
      <c r="C2040" s="9" t="s">
        <v>2081</v>
      </c>
      <c r="D2040" s="12">
        <v>4.0</v>
      </c>
      <c r="E2040" s="12">
        <v>1443.467</v>
      </c>
      <c r="F2040" s="12">
        <v>0.261532</v>
      </c>
      <c r="G2040" s="14">
        <f>IFERROR(__xludf.DUMMYFUNCTION("FILTER(WholeNMJData!E:E,WholeNMJData!$B:$B=$B2040)"),212.7003)</f>
        <v>212.7003</v>
      </c>
      <c r="H2040" s="14">
        <f t="shared" si="4"/>
        <v>6.786389112</v>
      </c>
      <c r="I2040" s="14">
        <f>IFERROR(__xludf.DUMMYFUNCTION("FILTER(WholeNMJData!D:D,WholeNMJData!$B:$B=$B2040)"),74.61333)</f>
        <v>74.61333</v>
      </c>
    </row>
    <row r="2041">
      <c r="A2041" s="3"/>
      <c r="B2041" s="3" t="str">
        <f t="shared" si="3"/>
        <v>shi_04m_m67_a3_003</v>
      </c>
      <c r="C2041" s="9" t="s">
        <v>2082</v>
      </c>
      <c r="D2041" s="12">
        <v>10.0</v>
      </c>
      <c r="E2041" s="12">
        <v>1637.39</v>
      </c>
      <c r="F2041" s="12">
        <v>0.913739</v>
      </c>
      <c r="G2041" s="14">
        <f>IFERROR(__xludf.DUMMYFUNCTION("FILTER(WholeNMJData!E:E,WholeNMJData!$B:$B=$B2041)"),212.7003)</f>
        <v>212.7003</v>
      </c>
      <c r="H2041" s="14">
        <f t="shared" si="4"/>
        <v>7.698108559</v>
      </c>
      <c r="I2041" s="14">
        <f>IFERROR(__xludf.DUMMYFUNCTION("FILTER(WholeNMJData!D:D,WholeNMJData!$B:$B=$B2041)"),74.61333)</f>
        <v>74.61333</v>
      </c>
    </row>
    <row r="2042">
      <c r="A2042" s="3"/>
      <c r="B2042" s="3" t="str">
        <f t="shared" si="3"/>
        <v>shi_04m_m67_a3_003</v>
      </c>
      <c r="C2042" s="9" t="s">
        <v>2083</v>
      </c>
      <c r="D2042" s="12">
        <v>7.0</v>
      </c>
      <c r="E2042" s="12">
        <v>1633.241</v>
      </c>
      <c r="F2042" s="12">
        <v>0.358712</v>
      </c>
      <c r="G2042" s="14">
        <f>IFERROR(__xludf.DUMMYFUNCTION("FILTER(WholeNMJData!E:E,WholeNMJData!$B:$B=$B2042)"),212.7003)</f>
        <v>212.7003</v>
      </c>
      <c r="H2042" s="14">
        <f t="shared" si="4"/>
        <v>7.67860224</v>
      </c>
      <c r="I2042" s="14">
        <f>IFERROR(__xludf.DUMMYFUNCTION("FILTER(WholeNMJData!D:D,WholeNMJData!$B:$B=$B2042)"),74.61333)</f>
        <v>74.61333</v>
      </c>
    </row>
    <row r="2043">
      <c r="A2043" s="3"/>
      <c r="B2043" s="3" t="str">
        <f t="shared" si="3"/>
        <v>shi_04m_m67_a3_003</v>
      </c>
      <c r="C2043" s="9" t="s">
        <v>2084</v>
      </c>
      <c r="D2043" s="12">
        <v>6.0</v>
      </c>
      <c r="E2043" s="12">
        <v>1883.298</v>
      </c>
      <c r="F2043" s="12">
        <v>0.294421</v>
      </c>
      <c r="G2043" s="14">
        <f>IFERROR(__xludf.DUMMYFUNCTION("FILTER(WholeNMJData!E:E,WholeNMJData!$B:$B=$B2043)"),212.7003)</f>
        <v>212.7003</v>
      </c>
      <c r="H2043" s="14">
        <f t="shared" si="4"/>
        <v>8.854232928</v>
      </c>
      <c r="I2043" s="14">
        <f>IFERROR(__xludf.DUMMYFUNCTION("FILTER(WholeNMJData!D:D,WholeNMJData!$B:$B=$B2043)"),74.61333)</f>
        <v>74.61333</v>
      </c>
    </row>
    <row r="2044">
      <c r="A2044" s="3"/>
      <c r="B2044" s="3" t="str">
        <f t="shared" si="3"/>
        <v>shi_04m_m67_a3_003</v>
      </c>
      <c r="C2044" s="9" t="s">
        <v>2085</v>
      </c>
      <c r="D2044" s="12">
        <v>3.0</v>
      </c>
      <c r="E2044" s="12">
        <v>1558.315</v>
      </c>
      <c r="F2044" s="12">
        <v>0.19527</v>
      </c>
      <c r="G2044" s="14">
        <f>IFERROR(__xludf.DUMMYFUNCTION("FILTER(WholeNMJData!E:E,WholeNMJData!$B:$B=$B2044)"),212.7003)</f>
        <v>212.7003</v>
      </c>
      <c r="H2044" s="14">
        <f t="shared" si="4"/>
        <v>7.326341336</v>
      </c>
      <c r="I2044" s="14">
        <f>IFERROR(__xludf.DUMMYFUNCTION("FILTER(WholeNMJData!D:D,WholeNMJData!$B:$B=$B2044)"),74.61333)</f>
        <v>74.61333</v>
      </c>
    </row>
    <row r="2045">
      <c r="A2045" s="3"/>
      <c r="B2045" s="3" t="str">
        <f t="shared" si="3"/>
        <v>shi_04m_m67_a3_003</v>
      </c>
      <c r="C2045" s="9" t="s">
        <v>2086</v>
      </c>
      <c r="D2045" s="12">
        <v>18.0</v>
      </c>
      <c r="E2045" s="12">
        <v>2020.193</v>
      </c>
      <c r="F2045" s="12">
        <v>1.067998</v>
      </c>
      <c r="G2045" s="14">
        <f>IFERROR(__xludf.DUMMYFUNCTION("FILTER(WholeNMJData!E:E,WholeNMJData!$B:$B=$B2045)"),212.7003)</f>
        <v>212.7003</v>
      </c>
      <c r="H2045" s="14">
        <f t="shared" si="4"/>
        <v>9.497838038</v>
      </c>
      <c r="I2045" s="14">
        <f>IFERROR(__xludf.DUMMYFUNCTION("FILTER(WholeNMJData!D:D,WholeNMJData!$B:$B=$B2045)"),74.61333)</f>
        <v>74.61333</v>
      </c>
    </row>
    <row r="2046">
      <c r="A2046" s="3"/>
      <c r="B2046" s="3" t="str">
        <f t="shared" si="3"/>
        <v>shi_04m_m67_a3_003</v>
      </c>
      <c r="C2046" s="9" t="s">
        <v>2087</v>
      </c>
      <c r="D2046" s="12">
        <v>3.0</v>
      </c>
      <c r="E2046" s="12">
        <v>1913.214</v>
      </c>
      <c r="F2046" s="12">
        <v>0.323816</v>
      </c>
      <c r="G2046" s="14">
        <f>IFERROR(__xludf.DUMMYFUNCTION("FILTER(WholeNMJData!E:E,WholeNMJData!$B:$B=$B2046)"),212.7003)</f>
        <v>212.7003</v>
      </c>
      <c r="H2046" s="14">
        <f t="shared" si="4"/>
        <v>8.99488153</v>
      </c>
      <c r="I2046" s="14">
        <f>IFERROR(__xludf.DUMMYFUNCTION("FILTER(WholeNMJData!D:D,WholeNMJData!$B:$B=$B2046)"),74.61333)</f>
        <v>74.61333</v>
      </c>
    </row>
    <row r="2047">
      <c r="A2047" s="3"/>
      <c r="B2047" s="3" t="str">
        <f t="shared" si="3"/>
        <v>shi_04m_m67_a3_003</v>
      </c>
      <c r="C2047" s="9" t="s">
        <v>2088</v>
      </c>
      <c r="D2047" s="12">
        <v>6.0</v>
      </c>
      <c r="E2047" s="12">
        <v>2052.58</v>
      </c>
      <c r="F2047" s="12">
        <v>0.804229</v>
      </c>
      <c r="G2047" s="14">
        <f>IFERROR(__xludf.DUMMYFUNCTION("FILTER(WholeNMJData!E:E,WholeNMJData!$B:$B=$B2047)"),212.7003)</f>
        <v>212.7003</v>
      </c>
      <c r="H2047" s="14">
        <f t="shared" si="4"/>
        <v>9.650103926</v>
      </c>
      <c r="I2047" s="14">
        <f>IFERROR(__xludf.DUMMYFUNCTION("FILTER(WholeNMJData!D:D,WholeNMJData!$B:$B=$B2047)"),74.61333)</f>
        <v>74.61333</v>
      </c>
    </row>
    <row r="2048">
      <c r="A2048" s="3"/>
      <c r="B2048" s="3" t="str">
        <f t="shared" si="3"/>
        <v>shi_04m_m67_a3_003</v>
      </c>
      <c r="C2048" s="9" t="s">
        <v>2089</v>
      </c>
      <c r="D2048" s="12">
        <v>3.0</v>
      </c>
      <c r="E2048" s="12">
        <v>1676.357</v>
      </c>
      <c r="F2048" s="12">
        <v>0.515255</v>
      </c>
      <c r="G2048" s="14">
        <f>IFERROR(__xludf.DUMMYFUNCTION("FILTER(WholeNMJData!E:E,WholeNMJData!$B:$B=$B2048)"),212.7003)</f>
        <v>212.7003</v>
      </c>
      <c r="H2048" s="14">
        <f t="shared" si="4"/>
        <v>7.881309993</v>
      </c>
      <c r="I2048" s="14">
        <f>IFERROR(__xludf.DUMMYFUNCTION("FILTER(WholeNMJData!D:D,WholeNMJData!$B:$B=$B2048)"),74.61333)</f>
        <v>74.61333</v>
      </c>
    </row>
    <row r="2049">
      <c r="A2049" s="3"/>
      <c r="B2049" s="3" t="str">
        <f t="shared" si="3"/>
        <v>shi_04m_m67_a3_003</v>
      </c>
      <c r="C2049" s="9" t="s">
        <v>2090</v>
      </c>
      <c r="D2049" s="12">
        <v>5.0</v>
      </c>
      <c r="E2049" s="12">
        <v>1562.552</v>
      </c>
      <c r="F2049" s="12">
        <v>0.348961</v>
      </c>
      <c r="G2049" s="14">
        <f>IFERROR(__xludf.DUMMYFUNCTION("FILTER(WholeNMJData!E:E,WholeNMJData!$B:$B=$B2049)"),212.7003)</f>
        <v>212.7003</v>
      </c>
      <c r="H2049" s="14">
        <f t="shared" si="4"/>
        <v>7.346261383</v>
      </c>
      <c r="I2049" s="14">
        <f>IFERROR(__xludf.DUMMYFUNCTION("FILTER(WholeNMJData!D:D,WholeNMJData!$B:$B=$B2049)"),74.61333)</f>
        <v>74.61333</v>
      </c>
    </row>
    <row r="2050">
      <c r="A2050" s="3"/>
      <c r="B2050" s="3" t="str">
        <f t="shared" si="3"/>
        <v>shi_04m_m67_a3_003</v>
      </c>
      <c r="C2050" s="9" t="s">
        <v>2091</v>
      </c>
      <c r="D2050" s="12">
        <v>13.0</v>
      </c>
      <c r="E2050" s="12">
        <v>2076.597</v>
      </c>
      <c r="F2050" s="12">
        <v>0.849763</v>
      </c>
      <c r="G2050" s="14">
        <f>IFERROR(__xludf.DUMMYFUNCTION("FILTER(WholeNMJData!E:E,WholeNMJData!$B:$B=$B2050)"),212.7003)</f>
        <v>212.7003</v>
      </c>
      <c r="H2050" s="14">
        <f t="shared" si="4"/>
        <v>9.76301867</v>
      </c>
      <c r="I2050" s="14">
        <f>IFERROR(__xludf.DUMMYFUNCTION("FILTER(WholeNMJData!D:D,WholeNMJData!$B:$B=$B2050)"),74.61333)</f>
        <v>74.61333</v>
      </c>
    </row>
    <row r="2051">
      <c r="A2051" s="3"/>
      <c r="B2051" s="3" t="str">
        <f t="shared" si="3"/>
        <v>shi_04m_m67_a3_003</v>
      </c>
      <c r="C2051" s="9" t="s">
        <v>2092</v>
      </c>
      <c r="D2051" s="12">
        <v>4.0</v>
      </c>
      <c r="E2051" s="12">
        <v>1813.848</v>
      </c>
      <c r="F2051" s="12">
        <v>0.406775</v>
      </c>
      <c r="G2051" s="14">
        <f>IFERROR(__xludf.DUMMYFUNCTION("FILTER(WholeNMJData!E:E,WholeNMJData!$B:$B=$B2051)"),212.7003)</f>
        <v>212.7003</v>
      </c>
      <c r="H2051" s="14">
        <f t="shared" si="4"/>
        <v>8.527717168</v>
      </c>
      <c r="I2051" s="14">
        <f>IFERROR(__xludf.DUMMYFUNCTION("FILTER(WholeNMJData!D:D,WholeNMJData!$B:$B=$B2051)"),74.61333)</f>
        <v>74.61333</v>
      </c>
    </row>
    <row r="2052">
      <c r="A2052" s="3"/>
      <c r="B2052" s="3" t="str">
        <f t="shared" si="3"/>
        <v>shi_04m_m67_a3_003</v>
      </c>
      <c r="C2052" s="9" t="s">
        <v>2093</v>
      </c>
      <c r="D2052" s="12">
        <v>6.0</v>
      </c>
      <c r="E2052" s="12">
        <v>1489.252</v>
      </c>
      <c r="F2052" s="12">
        <v>0.39616</v>
      </c>
      <c r="G2052" s="14">
        <f>IFERROR(__xludf.DUMMYFUNCTION("FILTER(WholeNMJData!E:E,WholeNMJData!$B:$B=$B2052)"),212.7003)</f>
        <v>212.7003</v>
      </c>
      <c r="H2052" s="14">
        <f t="shared" si="4"/>
        <v>7.001645038</v>
      </c>
      <c r="I2052" s="14">
        <f>IFERROR(__xludf.DUMMYFUNCTION("FILTER(WholeNMJData!D:D,WholeNMJData!$B:$B=$B2052)"),74.61333)</f>
        <v>74.61333</v>
      </c>
    </row>
    <row r="2053">
      <c r="A2053" s="3"/>
      <c r="B2053" s="3" t="str">
        <f t="shared" si="3"/>
        <v>shi_04m_m67_a3_003</v>
      </c>
      <c r="C2053" s="9" t="s">
        <v>2094</v>
      </c>
      <c r="D2053" s="12">
        <v>17.0</v>
      </c>
      <c r="E2053" s="12">
        <v>2038.259</v>
      </c>
      <c r="F2053" s="12">
        <v>0.809144</v>
      </c>
      <c r="G2053" s="14">
        <f>IFERROR(__xludf.DUMMYFUNCTION("FILTER(WholeNMJData!E:E,WholeNMJData!$B:$B=$B2053)"),212.7003)</f>
        <v>212.7003</v>
      </c>
      <c r="H2053" s="14">
        <f t="shared" si="4"/>
        <v>9.582774448</v>
      </c>
      <c r="I2053" s="14">
        <f>IFERROR(__xludf.DUMMYFUNCTION("FILTER(WholeNMJData!D:D,WholeNMJData!$B:$B=$B2053)"),74.61333)</f>
        <v>74.61333</v>
      </c>
    </row>
    <row r="2054">
      <c r="A2054" s="3"/>
      <c r="B2054" s="3" t="str">
        <f t="shared" si="3"/>
        <v>shi_04m_m67_a3_003</v>
      </c>
      <c r="C2054" s="9" t="s">
        <v>2095</v>
      </c>
      <c r="D2054" s="12">
        <v>16.0</v>
      </c>
      <c r="E2054" s="12">
        <v>2536.019</v>
      </c>
      <c r="F2054" s="12">
        <v>1.015455</v>
      </c>
      <c r="G2054" s="14">
        <f>IFERROR(__xludf.DUMMYFUNCTION("FILTER(WholeNMJData!E:E,WholeNMJData!$B:$B=$B2054)"),212.7003)</f>
        <v>212.7003</v>
      </c>
      <c r="H2054" s="14">
        <f t="shared" si="4"/>
        <v>11.92296861</v>
      </c>
      <c r="I2054" s="14">
        <f>IFERROR(__xludf.DUMMYFUNCTION("FILTER(WholeNMJData!D:D,WholeNMJData!$B:$B=$B2054)"),74.61333)</f>
        <v>74.61333</v>
      </c>
    </row>
    <row r="2055">
      <c r="A2055" s="3"/>
      <c r="B2055" s="3" t="str">
        <f t="shared" si="3"/>
        <v>shi_04m_m67_a3_003</v>
      </c>
      <c r="C2055" s="9" t="s">
        <v>2096</v>
      </c>
      <c r="D2055" s="12">
        <v>3.0</v>
      </c>
      <c r="E2055" s="12">
        <v>1378.739</v>
      </c>
      <c r="F2055" s="12">
        <v>0.375274</v>
      </c>
      <c r="G2055" s="14">
        <f>IFERROR(__xludf.DUMMYFUNCTION("FILTER(WholeNMJData!E:E,WholeNMJData!$B:$B=$B2055)"),212.7003)</f>
        <v>212.7003</v>
      </c>
      <c r="H2055" s="14">
        <f t="shared" si="4"/>
        <v>6.482073603</v>
      </c>
      <c r="I2055" s="14">
        <f>IFERROR(__xludf.DUMMYFUNCTION("FILTER(WholeNMJData!D:D,WholeNMJData!$B:$B=$B2055)"),74.61333)</f>
        <v>74.61333</v>
      </c>
    </row>
    <row r="2056">
      <c r="A2056" s="3"/>
      <c r="B2056" s="3" t="str">
        <f t="shared" si="3"/>
        <v>shi_04m_m67_a3_003</v>
      </c>
      <c r="C2056" s="9" t="s">
        <v>2097</v>
      </c>
      <c r="D2056" s="12">
        <v>3.0</v>
      </c>
      <c r="E2056" s="12">
        <v>1577.834</v>
      </c>
      <c r="F2056" s="12">
        <v>0.423425</v>
      </c>
      <c r="G2056" s="14">
        <f>IFERROR(__xludf.DUMMYFUNCTION("FILTER(WholeNMJData!E:E,WholeNMJData!$B:$B=$B2056)"),212.7003)</f>
        <v>212.7003</v>
      </c>
      <c r="H2056" s="14">
        <f t="shared" si="4"/>
        <v>7.418108954</v>
      </c>
      <c r="I2056" s="14">
        <f>IFERROR(__xludf.DUMMYFUNCTION("FILTER(WholeNMJData!D:D,WholeNMJData!$B:$B=$B2056)"),74.61333)</f>
        <v>74.61333</v>
      </c>
    </row>
    <row r="2057">
      <c r="A2057" s="3"/>
      <c r="B2057" s="3" t="str">
        <f t="shared" si="3"/>
        <v>shi_04m_m67_a3_003</v>
      </c>
      <c r="C2057" s="9" t="s">
        <v>2098</v>
      </c>
      <c r="D2057" s="12">
        <v>13.0</v>
      </c>
      <c r="E2057" s="12">
        <v>2404.069</v>
      </c>
      <c r="F2057" s="12">
        <v>0.834238</v>
      </c>
      <c r="G2057" s="14">
        <f>IFERROR(__xludf.DUMMYFUNCTION("FILTER(WholeNMJData!E:E,WholeNMJData!$B:$B=$B2057)"),212.7003)</f>
        <v>212.7003</v>
      </c>
      <c r="H2057" s="14">
        <f t="shared" si="4"/>
        <v>11.30261217</v>
      </c>
      <c r="I2057" s="14">
        <f>IFERROR(__xludf.DUMMYFUNCTION("FILTER(WholeNMJData!D:D,WholeNMJData!$B:$B=$B2057)"),74.61333)</f>
        <v>74.61333</v>
      </c>
    </row>
    <row r="2058">
      <c r="A2058" s="3"/>
      <c r="B2058" s="3" t="str">
        <f t="shared" si="3"/>
        <v>shi_04m_m67_a3_003</v>
      </c>
      <c r="C2058" s="9" t="s">
        <v>2099</v>
      </c>
      <c r="D2058" s="12">
        <v>4.0</v>
      </c>
      <c r="E2058" s="12">
        <v>1828.392</v>
      </c>
      <c r="F2058" s="12">
        <v>0.336978</v>
      </c>
      <c r="G2058" s="14">
        <f>IFERROR(__xludf.DUMMYFUNCTION("FILTER(WholeNMJData!E:E,WholeNMJData!$B:$B=$B2058)"),212.7003)</f>
        <v>212.7003</v>
      </c>
      <c r="H2058" s="14">
        <f t="shared" si="4"/>
        <v>8.596095069</v>
      </c>
      <c r="I2058" s="14">
        <f>IFERROR(__xludf.DUMMYFUNCTION("FILTER(WholeNMJData!D:D,WholeNMJData!$B:$B=$B2058)"),74.61333)</f>
        <v>74.61333</v>
      </c>
    </row>
    <row r="2059">
      <c r="A2059" s="3"/>
      <c r="B2059" s="3" t="str">
        <f t="shared" si="3"/>
        <v>shi_04m_m67_a3_003</v>
      </c>
      <c r="C2059" s="9" t="s">
        <v>2100</v>
      </c>
      <c r="D2059" s="12">
        <v>8.0</v>
      </c>
      <c r="E2059" s="12">
        <v>1877.153</v>
      </c>
      <c r="F2059" s="12">
        <v>0.623741</v>
      </c>
      <c r="G2059" s="14">
        <f>IFERROR(__xludf.DUMMYFUNCTION("FILTER(WholeNMJData!E:E,WholeNMJData!$B:$B=$B2059)"),212.7003)</f>
        <v>212.7003</v>
      </c>
      <c r="H2059" s="14">
        <f t="shared" si="4"/>
        <v>8.825342512</v>
      </c>
      <c r="I2059" s="14">
        <f>IFERROR(__xludf.DUMMYFUNCTION("FILTER(WholeNMJData!D:D,WholeNMJData!$B:$B=$B2059)"),74.61333)</f>
        <v>74.61333</v>
      </c>
    </row>
    <row r="2060">
      <c r="A2060" s="3"/>
      <c r="B2060" s="3" t="str">
        <f t="shared" si="3"/>
        <v>shi_04m_m67_a3_003</v>
      </c>
      <c r="C2060" s="9" t="s">
        <v>2101</v>
      </c>
      <c r="D2060" s="12">
        <v>22.0</v>
      </c>
      <c r="E2060" s="12">
        <v>3112.257</v>
      </c>
      <c r="F2060" s="12">
        <v>0.618947</v>
      </c>
      <c r="G2060" s="14">
        <f>IFERROR(__xludf.DUMMYFUNCTION("FILTER(WholeNMJData!E:E,WholeNMJData!$B:$B=$B2060)"),212.7003)</f>
        <v>212.7003</v>
      </c>
      <c r="H2060" s="14">
        <f t="shared" si="4"/>
        <v>14.63212323</v>
      </c>
      <c r="I2060" s="14">
        <f>IFERROR(__xludf.DUMMYFUNCTION("FILTER(WholeNMJData!D:D,WholeNMJData!$B:$B=$B2060)"),74.61333)</f>
        <v>74.61333</v>
      </c>
    </row>
    <row r="2061">
      <c r="A2061" s="3"/>
      <c r="B2061" s="3" t="str">
        <f t="shared" si="3"/>
        <v>shi_04m_m67_a3_003</v>
      </c>
      <c r="C2061" s="9" t="s">
        <v>2102</v>
      </c>
      <c r="D2061" s="12">
        <v>3.0</v>
      </c>
      <c r="E2061" s="12">
        <v>1632.797</v>
      </c>
      <c r="F2061" s="12">
        <v>0.51628</v>
      </c>
      <c r="G2061" s="14">
        <f>IFERROR(__xludf.DUMMYFUNCTION("FILTER(WholeNMJData!E:E,WholeNMJData!$B:$B=$B2061)"),212.7003)</f>
        <v>212.7003</v>
      </c>
      <c r="H2061" s="14">
        <f t="shared" si="4"/>
        <v>7.676514796</v>
      </c>
      <c r="I2061" s="14">
        <f>IFERROR(__xludf.DUMMYFUNCTION("FILTER(WholeNMJData!D:D,WholeNMJData!$B:$B=$B2061)"),74.61333)</f>
        <v>74.61333</v>
      </c>
    </row>
    <row r="2062">
      <c r="A2062" s="3"/>
      <c r="B2062" s="3" t="str">
        <f t="shared" si="3"/>
        <v>shi_04m_m67_a3_003</v>
      </c>
      <c r="C2062" s="9" t="s">
        <v>2103</v>
      </c>
      <c r="D2062" s="12">
        <v>6.0</v>
      </c>
      <c r="E2062" s="12">
        <v>3325.224</v>
      </c>
      <c r="F2062" s="12">
        <v>0.673272</v>
      </c>
      <c r="G2062" s="14">
        <f>IFERROR(__xludf.DUMMYFUNCTION("FILTER(WholeNMJData!E:E,WholeNMJData!$B:$B=$B2062)"),212.7003)</f>
        <v>212.7003</v>
      </c>
      <c r="H2062" s="14">
        <f t="shared" si="4"/>
        <v>15.6333771</v>
      </c>
      <c r="I2062" s="14">
        <f>IFERROR(__xludf.DUMMYFUNCTION("FILTER(WholeNMJData!D:D,WholeNMJData!$B:$B=$B2062)"),74.61333)</f>
        <v>74.61333</v>
      </c>
    </row>
    <row r="2063">
      <c r="A2063" s="3"/>
      <c r="B2063" s="3" t="str">
        <f t="shared" si="3"/>
        <v>shi_04m_m67_a3_003</v>
      </c>
      <c r="C2063" s="9" t="s">
        <v>2104</v>
      </c>
      <c r="D2063" s="12">
        <v>6.0</v>
      </c>
      <c r="E2063" s="12">
        <v>1815.499</v>
      </c>
      <c r="F2063" s="12">
        <v>0.591615</v>
      </c>
      <c r="G2063" s="14">
        <f>IFERROR(__xludf.DUMMYFUNCTION("FILTER(WholeNMJData!E:E,WholeNMJData!$B:$B=$B2063)"),212.7003)</f>
        <v>212.7003</v>
      </c>
      <c r="H2063" s="14">
        <f t="shared" si="4"/>
        <v>8.535479264</v>
      </c>
      <c r="I2063" s="14">
        <f>IFERROR(__xludf.DUMMYFUNCTION("FILTER(WholeNMJData!D:D,WholeNMJData!$B:$B=$B2063)"),74.61333)</f>
        <v>74.61333</v>
      </c>
    </row>
    <row r="2064">
      <c r="A2064" s="3"/>
      <c r="B2064" s="3" t="str">
        <f t="shared" si="3"/>
        <v>shi_04m_m67_a3_003</v>
      </c>
      <c r="C2064" s="9" t="s">
        <v>2105</v>
      </c>
      <c r="D2064" s="12">
        <v>5.0</v>
      </c>
      <c r="E2064" s="12">
        <v>1525.981</v>
      </c>
      <c r="F2064" s="12">
        <v>0.394538</v>
      </c>
      <c r="G2064" s="14">
        <f>IFERROR(__xludf.DUMMYFUNCTION("FILTER(WholeNMJData!E:E,WholeNMJData!$B:$B=$B2064)"),212.7003)</f>
        <v>212.7003</v>
      </c>
      <c r="H2064" s="14">
        <f t="shared" si="4"/>
        <v>7.174324625</v>
      </c>
      <c r="I2064" s="14">
        <f>IFERROR(__xludf.DUMMYFUNCTION("FILTER(WholeNMJData!D:D,WholeNMJData!$B:$B=$B2064)"),74.61333)</f>
        <v>74.61333</v>
      </c>
    </row>
    <row r="2065">
      <c r="A2065" s="3"/>
      <c r="B2065" s="3" t="str">
        <f t="shared" si="3"/>
        <v>shi_04m_m67_a3_003</v>
      </c>
      <c r="C2065" s="9" t="s">
        <v>2106</v>
      </c>
      <c r="D2065" s="12">
        <v>5.0</v>
      </c>
      <c r="E2065" s="12">
        <v>1690.75</v>
      </c>
      <c r="F2065" s="12">
        <v>0.695623</v>
      </c>
      <c r="G2065" s="14">
        <f>IFERROR(__xludf.DUMMYFUNCTION("FILTER(WholeNMJData!E:E,WholeNMJData!$B:$B=$B2065)"),212.7003)</f>
        <v>212.7003</v>
      </c>
      <c r="H2065" s="14">
        <f t="shared" si="4"/>
        <v>7.948977975</v>
      </c>
      <c r="I2065" s="14">
        <f>IFERROR(__xludf.DUMMYFUNCTION("FILTER(WholeNMJData!D:D,WholeNMJData!$B:$B=$B2065)"),74.61333)</f>
        <v>74.61333</v>
      </c>
    </row>
    <row r="2066">
      <c r="A2066" s="3"/>
      <c r="B2066" s="3" t="str">
        <f t="shared" si="3"/>
        <v>shi_04m_m67_a3_003</v>
      </c>
      <c r="C2066" s="9" t="s">
        <v>2107</v>
      </c>
      <c r="D2066" s="12">
        <v>6.0</v>
      </c>
      <c r="E2066" s="12">
        <v>1959.585</v>
      </c>
      <c r="F2066" s="12">
        <v>0.548591</v>
      </c>
      <c r="G2066" s="14">
        <f>IFERROR(__xludf.DUMMYFUNCTION("FILTER(WholeNMJData!E:E,WholeNMJData!$B:$B=$B2066)"),212.7003)</f>
        <v>212.7003</v>
      </c>
      <c r="H2066" s="14">
        <f t="shared" si="4"/>
        <v>9.212892506</v>
      </c>
      <c r="I2066" s="14">
        <f>IFERROR(__xludf.DUMMYFUNCTION("FILTER(WholeNMJData!D:D,WholeNMJData!$B:$B=$B2066)"),74.61333)</f>
        <v>74.61333</v>
      </c>
    </row>
    <row r="2067">
      <c r="A2067" s="3"/>
      <c r="B2067" s="3" t="str">
        <f t="shared" si="3"/>
        <v>shi_04m_m67_a3_003</v>
      </c>
      <c r="C2067" s="9" t="s">
        <v>2108</v>
      </c>
      <c r="D2067" s="12">
        <v>21.0</v>
      </c>
      <c r="E2067" s="12">
        <v>2340.394</v>
      </c>
      <c r="F2067" s="12">
        <v>0.650445</v>
      </c>
      <c r="G2067" s="14">
        <f>IFERROR(__xludf.DUMMYFUNCTION("FILTER(WholeNMJData!E:E,WholeNMJData!$B:$B=$B2067)"),212.7003)</f>
        <v>212.7003</v>
      </c>
      <c r="H2067" s="14">
        <f t="shared" si="4"/>
        <v>11.00324729</v>
      </c>
      <c r="I2067" s="14">
        <f>IFERROR(__xludf.DUMMYFUNCTION("FILTER(WholeNMJData!D:D,WholeNMJData!$B:$B=$B2067)"),74.61333)</f>
        <v>74.61333</v>
      </c>
    </row>
    <row r="2068">
      <c r="A2068" s="3"/>
      <c r="B2068" s="3" t="str">
        <f t="shared" si="3"/>
        <v>shi_04m_m67_a3_003</v>
      </c>
      <c r="C2068" s="9" t="s">
        <v>2109</v>
      </c>
      <c r="D2068" s="12">
        <v>4.0</v>
      </c>
      <c r="E2068" s="12">
        <v>1777.132</v>
      </c>
      <c r="F2068" s="12">
        <v>0.446595</v>
      </c>
      <c r="G2068" s="14">
        <f>IFERROR(__xludf.DUMMYFUNCTION("FILTER(WholeNMJData!E:E,WholeNMJData!$B:$B=$B2068)"),212.7003)</f>
        <v>212.7003</v>
      </c>
      <c r="H2068" s="14">
        <f t="shared" si="4"/>
        <v>8.3550987</v>
      </c>
      <c r="I2068" s="14">
        <f>IFERROR(__xludf.DUMMYFUNCTION("FILTER(WholeNMJData!D:D,WholeNMJData!$B:$B=$B2068)"),74.61333)</f>
        <v>74.61333</v>
      </c>
    </row>
    <row r="2069">
      <c r="A2069" s="3"/>
      <c r="B2069" s="3" t="str">
        <f t="shared" si="3"/>
        <v>shi_04m_m67_a3_003</v>
      </c>
      <c r="C2069" s="9" t="s">
        <v>2110</v>
      </c>
      <c r="D2069" s="12">
        <v>5.0</v>
      </c>
      <c r="E2069" s="12">
        <v>1772.322</v>
      </c>
      <c r="F2069" s="12">
        <v>0.443446</v>
      </c>
      <c r="G2069" s="14">
        <f>IFERROR(__xludf.DUMMYFUNCTION("FILTER(WholeNMJData!E:E,WholeNMJData!$B:$B=$B2069)"),212.7003)</f>
        <v>212.7003</v>
      </c>
      <c r="H2069" s="14">
        <f t="shared" si="4"/>
        <v>8.332484721</v>
      </c>
      <c r="I2069" s="14">
        <f>IFERROR(__xludf.DUMMYFUNCTION("FILTER(WholeNMJData!D:D,WholeNMJData!$B:$B=$B2069)"),74.61333)</f>
        <v>74.61333</v>
      </c>
    </row>
    <row r="2070">
      <c r="A2070" s="3"/>
      <c r="B2070" s="3" t="str">
        <f t="shared" si="3"/>
        <v>shi_04m_m67_a3_003</v>
      </c>
      <c r="C2070" s="9" t="s">
        <v>2111</v>
      </c>
      <c r="D2070" s="12">
        <v>5.0</v>
      </c>
      <c r="E2070" s="12">
        <v>1525.148</v>
      </c>
      <c r="F2070" s="12">
        <v>0.277682</v>
      </c>
      <c r="G2070" s="14">
        <f>IFERROR(__xludf.DUMMYFUNCTION("FILTER(WholeNMJData!E:E,WholeNMJData!$B:$B=$B2070)"),212.7003)</f>
        <v>212.7003</v>
      </c>
      <c r="H2070" s="14">
        <f t="shared" si="4"/>
        <v>7.170408316</v>
      </c>
      <c r="I2070" s="14">
        <f>IFERROR(__xludf.DUMMYFUNCTION("FILTER(WholeNMJData!D:D,WholeNMJData!$B:$B=$B2070)"),74.61333)</f>
        <v>74.61333</v>
      </c>
    </row>
    <row r="2071">
      <c r="A2071" s="3"/>
      <c r="B2071" s="3" t="str">
        <f t="shared" si="3"/>
        <v>shi_04m_m67_a3_003</v>
      </c>
      <c r="C2071" s="9" t="s">
        <v>2112</v>
      </c>
      <c r="D2071" s="12">
        <v>32.0</v>
      </c>
      <c r="E2071" s="12">
        <v>4350.324</v>
      </c>
      <c r="F2071" s="12">
        <v>0.569025</v>
      </c>
      <c r="G2071" s="14">
        <f>IFERROR(__xludf.DUMMYFUNCTION("FILTER(WholeNMJData!E:E,WholeNMJData!$B:$B=$B2071)"),212.7003)</f>
        <v>212.7003</v>
      </c>
      <c r="H2071" s="14">
        <f t="shared" si="4"/>
        <v>20.45283434</v>
      </c>
      <c r="I2071" s="14">
        <f>IFERROR(__xludf.DUMMYFUNCTION("FILTER(WholeNMJData!D:D,WholeNMJData!$B:$B=$B2071)"),74.61333)</f>
        <v>74.61333</v>
      </c>
    </row>
    <row r="2072">
      <c r="A2072" s="3"/>
      <c r="B2072" s="3" t="str">
        <f t="shared" si="3"/>
        <v>shi_04m_m67_a3_003</v>
      </c>
      <c r="C2072" s="9" t="s">
        <v>2113</v>
      </c>
      <c r="D2072" s="12">
        <v>10.0</v>
      </c>
      <c r="E2072" s="12">
        <v>1696.104</v>
      </c>
      <c r="F2072" s="12">
        <v>0.17871</v>
      </c>
      <c r="G2072" s="14">
        <f>IFERROR(__xludf.DUMMYFUNCTION("FILTER(WholeNMJData!E:E,WholeNMJData!$B:$B=$B2072)"),212.7003)</f>
        <v>212.7003</v>
      </c>
      <c r="H2072" s="14">
        <f t="shared" si="4"/>
        <v>7.974149543</v>
      </c>
      <c r="I2072" s="14">
        <f>IFERROR(__xludf.DUMMYFUNCTION("FILTER(WholeNMJData!D:D,WholeNMJData!$B:$B=$B2072)"),74.61333)</f>
        <v>74.61333</v>
      </c>
    </row>
    <row r="2073">
      <c r="A2073" s="3"/>
      <c r="B2073" s="3" t="str">
        <f t="shared" si="3"/>
        <v>shi_04m_m67_a3_003</v>
      </c>
      <c r="C2073" s="9" t="s">
        <v>2114</v>
      </c>
      <c r="D2073" s="12">
        <v>114.0</v>
      </c>
      <c r="E2073" s="12">
        <v>5414.781</v>
      </c>
      <c r="F2073" s="12">
        <v>0.879066</v>
      </c>
      <c r="G2073" s="14">
        <f>IFERROR(__xludf.DUMMYFUNCTION("FILTER(WholeNMJData!E:E,WholeNMJData!$B:$B=$B2073)"),212.7003)</f>
        <v>212.7003</v>
      </c>
      <c r="H2073" s="14">
        <f t="shared" si="4"/>
        <v>25.45732658</v>
      </c>
      <c r="I2073" s="14">
        <f>IFERROR(__xludf.DUMMYFUNCTION("FILTER(WholeNMJData!D:D,WholeNMJData!$B:$B=$B2073)"),74.61333)</f>
        <v>74.61333</v>
      </c>
    </row>
    <row r="2074">
      <c r="A2074" s="3"/>
      <c r="B2074" s="3" t="str">
        <f t="shared" si="3"/>
        <v>shi_04m_m67_a3_003</v>
      </c>
      <c r="C2074" s="9" t="s">
        <v>2115</v>
      </c>
      <c r="D2074" s="12">
        <v>18.0</v>
      </c>
      <c r="E2074" s="12">
        <v>1625.665</v>
      </c>
      <c r="F2074" s="12">
        <v>0.47273</v>
      </c>
      <c r="G2074" s="14">
        <f>IFERROR(__xludf.DUMMYFUNCTION("FILTER(WholeNMJData!E:E,WholeNMJData!$B:$B=$B2074)"),212.7003)</f>
        <v>212.7003</v>
      </c>
      <c r="H2074" s="14">
        <f t="shared" si="4"/>
        <v>7.642984048</v>
      </c>
      <c r="I2074" s="14">
        <f>IFERROR(__xludf.DUMMYFUNCTION("FILTER(WholeNMJData!D:D,WholeNMJData!$B:$B=$B2074)"),74.61333)</f>
        <v>74.61333</v>
      </c>
    </row>
    <row r="2075">
      <c r="A2075" s="3"/>
      <c r="B2075" s="3" t="str">
        <f t="shared" si="3"/>
        <v>shi_04m_m67_a3_003</v>
      </c>
      <c r="C2075" s="9" t="s">
        <v>2116</v>
      </c>
      <c r="D2075" s="12">
        <v>28.0</v>
      </c>
      <c r="E2075" s="12">
        <v>2428.044</v>
      </c>
      <c r="F2075" s="12">
        <v>0.746676</v>
      </c>
      <c r="G2075" s="14">
        <f>IFERROR(__xludf.DUMMYFUNCTION("FILTER(WholeNMJData!E:E,WholeNMJData!$B:$B=$B2075)"),212.7003)</f>
        <v>212.7003</v>
      </c>
      <c r="H2075" s="14">
        <f t="shared" si="4"/>
        <v>11.41532946</v>
      </c>
      <c r="I2075" s="14">
        <f>IFERROR(__xludf.DUMMYFUNCTION("FILTER(WholeNMJData!D:D,WholeNMJData!$B:$B=$B2075)"),74.61333)</f>
        <v>74.61333</v>
      </c>
    </row>
    <row r="2076">
      <c r="A2076" s="3"/>
      <c r="B2076" s="3" t="str">
        <f t="shared" si="3"/>
        <v>shi_04m_m67_a3_003</v>
      </c>
      <c r="C2076" s="9" t="s">
        <v>2117</v>
      </c>
      <c r="D2076" s="12">
        <v>4.0</v>
      </c>
      <c r="E2076" s="12">
        <v>1433.777</v>
      </c>
      <c r="F2076" s="12">
        <v>0.299296</v>
      </c>
      <c r="G2076" s="14">
        <f>IFERROR(__xludf.DUMMYFUNCTION("FILTER(WholeNMJData!E:E,WholeNMJData!$B:$B=$B2076)"),212.7003)</f>
        <v>212.7003</v>
      </c>
      <c r="H2076" s="14">
        <f t="shared" si="4"/>
        <v>6.740832053</v>
      </c>
      <c r="I2076" s="14">
        <f>IFERROR(__xludf.DUMMYFUNCTION("FILTER(WholeNMJData!D:D,WholeNMJData!$B:$B=$B2076)"),74.61333)</f>
        <v>74.61333</v>
      </c>
    </row>
    <row r="2077">
      <c r="A2077" s="3"/>
      <c r="B2077" s="3" t="str">
        <f t="shared" si="3"/>
        <v>shi_04m_m67_a3_003</v>
      </c>
      <c r="C2077" s="9" t="s">
        <v>2118</v>
      </c>
      <c r="D2077" s="12">
        <v>9.0</v>
      </c>
      <c r="E2077" s="12">
        <v>1831.686</v>
      </c>
      <c r="F2077" s="12">
        <v>0.428876</v>
      </c>
      <c r="G2077" s="14">
        <f>IFERROR(__xludf.DUMMYFUNCTION("FILTER(WholeNMJData!E:E,WholeNMJData!$B:$B=$B2077)"),212.7003)</f>
        <v>212.7003</v>
      </c>
      <c r="H2077" s="14">
        <f t="shared" si="4"/>
        <v>8.611581648</v>
      </c>
      <c r="I2077" s="14">
        <f>IFERROR(__xludf.DUMMYFUNCTION("FILTER(WholeNMJData!D:D,WholeNMJData!$B:$B=$B2077)"),74.61333)</f>
        <v>74.61333</v>
      </c>
    </row>
    <row r="2078">
      <c r="A2078" s="3"/>
      <c r="B2078" s="3" t="str">
        <f t="shared" si="3"/>
        <v>shi_04m_m67_a3_003</v>
      </c>
      <c r="C2078" s="9" t="s">
        <v>2119</v>
      </c>
      <c r="D2078" s="12">
        <v>3.0</v>
      </c>
      <c r="E2078" s="12">
        <v>1761.943</v>
      </c>
      <c r="F2078" s="12">
        <v>0.427166</v>
      </c>
      <c r="G2078" s="14">
        <f>IFERROR(__xludf.DUMMYFUNCTION("FILTER(WholeNMJData!E:E,WholeNMJData!$B:$B=$B2078)"),212.7003)</f>
        <v>212.7003</v>
      </c>
      <c r="H2078" s="14">
        <f t="shared" si="4"/>
        <v>8.283688363</v>
      </c>
      <c r="I2078" s="14">
        <f>IFERROR(__xludf.DUMMYFUNCTION("FILTER(WholeNMJData!D:D,WholeNMJData!$B:$B=$B2078)"),74.61333)</f>
        <v>74.61333</v>
      </c>
    </row>
    <row r="2079">
      <c r="A2079" s="3"/>
      <c r="B2079" s="3" t="str">
        <f t="shared" si="3"/>
        <v>shi_04m_m67_a3_003</v>
      </c>
      <c r="C2079" s="9" t="s">
        <v>2120</v>
      </c>
      <c r="D2079" s="12">
        <v>4.0</v>
      </c>
      <c r="E2079" s="12">
        <v>1869.747</v>
      </c>
      <c r="F2079" s="12">
        <v>0.402485</v>
      </c>
      <c r="G2079" s="14">
        <f>IFERROR(__xludf.DUMMYFUNCTION("FILTER(WholeNMJData!E:E,WholeNMJData!$B:$B=$B2079)"),212.7003)</f>
        <v>212.7003</v>
      </c>
      <c r="H2079" s="14">
        <f t="shared" si="4"/>
        <v>8.790523568</v>
      </c>
      <c r="I2079" s="14">
        <f>IFERROR(__xludf.DUMMYFUNCTION("FILTER(WholeNMJData!D:D,WholeNMJData!$B:$B=$B2079)"),74.61333)</f>
        <v>74.61333</v>
      </c>
    </row>
    <row r="2080">
      <c r="A2080" s="3"/>
      <c r="B2080" s="3" t="str">
        <f t="shared" si="3"/>
        <v>shi_04m_m67_a3_003</v>
      </c>
      <c r="C2080" s="9" t="s">
        <v>2121</v>
      </c>
      <c r="D2080" s="12">
        <v>22.0</v>
      </c>
      <c r="E2080" s="12">
        <v>2027.37</v>
      </c>
      <c r="F2080" s="12">
        <v>0.922398</v>
      </c>
      <c r="G2080" s="14">
        <f>IFERROR(__xludf.DUMMYFUNCTION("FILTER(WholeNMJData!E:E,WholeNMJData!$B:$B=$B2080)"),212.7003)</f>
        <v>212.7003</v>
      </c>
      <c r="H2080" s="14">
        <f t="shared" si="4"/>
        <v>9.53158035</v>
      </c>
      <c r="I2080" s="14">
        <f>IFERROR(__xludf.DUMMYFUNCTION("FILTER(WholeNMJData!D:D,WholeNMJData!$B:$B=$B2080)"),74.61333)</f>
        <v>74.61333</v>
      </c>
    </row>
    <row r="2081">
      <c r="A2081" s="3"/>
      <c r="B2081" s="3" t="str">
        <f t="shared" si="3"/>
        <v>shi_04m_m67_a3_003</v>
      </c>
      <c r="C2081" s="9" t="s">
        <v>2122</v>
      </c>
      <c r="D2081" s="12">
        <v>7.0</v>
      </c>
      <c r="E2081" s="12">
        <v>1965.132</v>
      </c>
      <c r="F2081" s="12">
        <v>0.500995</v>
      </c>
      <c r="G2081" s="14">
        <f>IFERROR(__xludf.DUMMYFUNCTION("FILTER(WholeNMJData!E:E,WholeNMJData!$B:$B=$B2081)"),212.7003)</f>
        <v>212.7003</v>
      </c>
      <c r="H2081" s="14">
        <f t="shared" si="4"/>
        <v>9.238971454</v>
      </c>
      <c r="I2081" s="14">
        <f>IFERROR(__xludf.DUMMYFUNCTION("FILTER(WholeNMJData!D:D,WholeNMJData!$B:$B=$B2081)"),74.61333)</f>
        <v>74.61333</v>
      </c>
    </row>
    <row r="2082">
      <c r="A2082" s="3"/>
      <c r="B2082" s="3" t="str">
        <f t="shared" si="3"/>
        <v>shi_04m_m67_a3_003</v>
      </c>
      <c r="C2082" s="9" t="s">
        <v>2123</v>
      </c>
      <c r="D2082" s="12">
        <v>48.0</v>
      </c>
      <c r="E2082" s="12">
        <v>2914.972</v>
      </c>
      <c r="F2082" s="12">
        <v>1.231261</v>
      </c>
      <c r="G2082" s="14">
        <f>IFERROR(__xludf.DUMMYFUNCTION("FILTER(WholeNMJData!E:E,WholeNMJData!$B:$B=$B2082)"),212.7003)</f>
        <v>212.7003</v>
      </c>
      <c r="H2082" s="14">
        <f t="shared" si="4"/>
        <v>13.7045975</v>
      </c>
      <c r="I2082" s="14">
        <f>IFERROR(__xludf.DUMMYFUNCTION("FILTER(WholeNMJData!D:D,WholeNMJData!$B:$B=$B2082)"),74.61333)</f>
        <v>74.61333</v>
      </c>
    </row>
    <row r="2083">
      <c r="A2083" s="3"/>
      <c r="B2083" s="3" t="str">
        <f t="shared" si="3"/>
        <v>shi_04m_m67_a3_003</v>
      </c>
      <c r="C2083" s="9" t="s">
        <v>2124</v>
      </c>
      <c r="D2083" s="12">
        <v>6.0</v>
      </c>
      <c r="E2083" s="12">
        <v>1786.297</v>
      </c>
      <c r="F2083" s="12">
        <v>0.349646</v>
      </c>
      <c r="G2083" s="14">
        <f>IFERROR(__xludf.DUMMYFUNCTION("FILTER(WholeNMJData!E:E,WholeNMJData!$B:$B=$B2083)"),212.7003)</f>
        <v>212.7003</v>
      </c>
      <c r="H2083" s="14">
        <f t="shared" si="4"/>
        <v>8.398187497</v>
      </c>
      <c r="I2083" s="14">
        <f>IFERROR(__xludf.DUMMYFUNCTION("FILTER(WholeNMJData!D:D,WholeNMJData!$B:$B=$B2083)"),74.61333)</f>
        <v>74.61333</v>
      </c>
    </row>
    <row r="2084">
      <c r="A2084" s="3"/>
      <c r="B2084" s="3" t="str">
        <f t="shared" si="3"/>
        <v>shi_04m_m67_a3_003</v>
      </c>
      <c r="C2084" s="9" t="s">
        <v>2125</v>
      </c>
      <c r="D2084" s="12">
        <v>39.0</v>
      </c>
      <c r="E2084" s="12">
        <v>2588.763</v>
      </c>
      <c r="F2084" s="12">
        <v>0.974169</v>
      </c>
      <c r="G2084" s="14">
        <f>IFERROR(__xludf.DUMMYFUNCTION("FILTER(WholeNMJData!E:E,WholeNMJData!$B:$B=$B2084)"),212.7003)</f>
        <v>212.7003</v>
      </c>
      <c r="H2084" s="14">
        <f t="shared" si="4"/>
        <v>12.17094193</v>
      </c>
      <c r="I2084" s="14">
        <f>IFERROR(__xludf.DUMMYFUNCTION("FILTER(WholeNMJData!D:D,WholeNMJData!$B:$B=$B2084)"),74.61333)</f>
        <v>74.61333</v>
      </c>
    </row>
    <row r="2085">
      <c r="A2085" s="3"/>
      <c r="B2085" s="3" t="str">
        <f t="shared" si="3"/>
        <v>shi_04m_m67_a3_003</v>
      </c>
      <c r="C2085" s="9" t="s">
        <v>2126</v>
      </c>
      <c r="D2085" s="12">
        <v>10.0</v>
      </c>
      <c r="E2085" s="12">
        <v>1632.687</v>
      </c>
      <c r="F2085" s="12">
        <v>0.362392</v>
      </c>
      <c r="G2085" s="14">
        <f>IFERROR(__xludf.DUMMYFUNCTION("FILTER(WholeNMJData!E:E,WholeNMJData!$B:$B=$B2085)"),212.7003)</f>
        <v>212.7003</v>
      </c>
      <c r="H2085" s="14">
        <f t="shared" si="4"/>
        <v>7.675997636</v>
      </c>
      <c r="I2085" s="14">
        <f>IFERROR(__xludf.DUMMYFUNCTION("FILTER(WholeNMJData!D:D,WholeNMJData!$B:$B=$B2085)"),74.61333)</f>
        <v>74.61333</v>
      </c>
    </row>
    <row r="2086">
      <c r="A2086" s="3"/>
      <c r="B2086" s="3" t="str">
        <f t="shared" si="3"/>
        <v>shi_04m_m67_a3_003</v>
      </c>
      <c r="C2086" s="9" t="s">
        <v>2127</v>
      </c>
      <c r="D2086" s="12">
        <v>9.0</v>
      </c>
      <c r="E2086" s="12">
        <v>1844.819</v>
      </c>
      <c r="F2086" s="12">
        <v>0.384955</v>
      </c>
      <c r="G2086" s="14">
        <f>IFERROR(__xludf.DUMMYFUNCTION("FILTER(WholeNMJData!E:E,WholeNMJData!$B:$B=$B2086)"),212.7003)</f>
        <v>212.7003</v>
      </c>
      <c r="H2086" s="14">
        <f t="shared" si="4"/>
        <v>8.673325802</v>
      </c>
      <c r="I2086" s="14">
        <f>IFERROR(__xludf.DUMMYFUNCTION("FILTER(WholeNMJData!D:D,WholeNMJData!$B:$B=$B2086)"),74.61333)</f>
        <v>74.61333</v>
      </c>
    </row>
    <row r="2087">
      <c r="A2087" s="3"/>
      <c r="B2087" s="3" t="str">
        <f t="shared" si="3"/>
        <v>shi_04m_m67_a3_003</v>
      </c>
      <c r="C2087" s="9" t="s">
        <v>2128</v>
      </c>
      <c r="D2087" s="12">
        <v>5.0</v>
      </c>
      <c r="E2087" s="12">
        <v>1525.314</v>
      </c>
      <c r="F2087" s="12">
        <v>0.386967</v>
      </c>
      <c r="G2087" s="14">
        <f>IFERROR(__xludf.DUMMYFUNCTION("FILTER(WholeNMJData!E:E,WholeNMJData!$B:$B=$B2087)"),212.7003)</f>
        <v>212.7003</v>
      </c>
      <c r="H2087" s="14">
        <f t="shared" si="4"/>
        <v>7.171188757</v>
      </c>
      <c r="I2087" s="14">
        <f>IFERROR(__xludf.DUMMYFUNCTION("FILTER(WholeNMJData!D:D,WholeNMJData!$B:$B=$B2087)"),74.61333)</f>
        <v>74.61333</v>
      </c>
    </row>
    <row r="2088">
      <c r="A2088" s="3"/>
      <c r="B2088" s="3" t="str">
        <f t="shared" si="3"/>
        <v>shi_04m_m67_a3_003</v>
      </c>
      <c r="C2088" s="9" t="s">
        <v>2129</v>
      </c>
      <c r="D2088" s="12">
        <v>94.0</v>
      </c>
      <c r="E2088" s="12">
        <v>2837.279</v>
      </c>
      <c r="F2088" s="12">
        <v>1.378952</v>
      </c>
      <c r="G2088" s="14">
        <f>IFERROR(__xludf.DUMMYFUNCTION("FILTER(WholeNMJData!E:E,WholeNMJData!$B:$B=$B2088)"),212.7003)</f>
        <v>212.7003</v>
      </c>
      <c r="H2088" s="14">
        <f t="shared" si="4"/>
        <v>13.33932768</v>
      </c>
      <c r="I2088" s="14">
        <f>IFERROR(__xludf.DUMMYFUNCTION("FILTER(WholeNMJData!D:D,WholeNMJData!$B:$B=$B2088)"),74.61333)</f>
        <v>74.61333</v>
      </c>
    </row>
    <row r="2089">
      <c r="A2089" s="3"/>
      <c r="B2089" s="3" t="str">
        <f t="shared" si="3"/>
        <v>shi_04m_m67_a3_003</v>
      </c>
      <c r="C2089" s="9" t="s">
        <v>2130</v>
      </c>
      <c r="D2089" s="12">
        <v>5.0</v>
      </c>
      <c r="E2089" s="12">
        <v>1570.971</v>
      </c>
      <c r="F2089" s="12">
        <v>0.405077</v>
      </c>
      <c r="G2089" s="14">
        <f>IFERROR(__xludf.DUMMYFUNCTION("FILTER(WholeNMJData!E:E,WholeNMJData!$B:$B=$B2089)"),212.7003)</f>
        <v>212.7003</v>
      </c>
      <c r="H2089" s="14">
        <f t="shared" si="4"/>
        <v>7.385842897</v>
      </c>
      <c r="I2089" s="14">
        <f>IFERROR(__xludf.DUMMYFUNCTION("FILTER(WholeNMJData!D:D,WholeNMJData!$B:$B=$B2089)"),74.61333)</f>
        <v>74.61333</v>
      </c>
    </row>
    <row r="2090">
      <c r="A2090" s="3"/>
      <c r="B2090" s="3" t="str">
        <f t="shared" si="3"/>
        <v>shi_04m_m67_a3_003</v>
      </c>
      <c r="C2090" s="9" t="s">
        <v>2131</v>
      </c>
      <c r="D2090" s="12">
        <v>3.0</v>
      </c>
      <c r="E2090" s="12">
        <v>1485.247</v>
      </c>
      <c r="F2090" s="12">
        <v>0.431936</v>
      </c>
      <c r="G2090" s="14">
        <f>IFERROR(__xludf.DUMMYFUNCTION("FILTER(WholeNMJData!E:E,WholeNMJData!$B:$B=$B2090)"),212.7003)</f>
        <v>212.7003</v>
      </c>
      <c r="H2090" s="14">
        <f t="shared" si="4"/>
        <v>6.982815727</v>
      </c>
      <c r="I2090" s="14">
        <f>IFERROR(__xludf.DUMMYFUNCTION("FILTER(WholeNMJData!D:D,WholeNMJData!$B:$B=$B2090)"),74.61333)</f>
        <v>74.61333</v>
      </c>
    </row>
    <row r="2091">
      <c r="A2091" s="3"/>
      <c r="B2091" s="3" t="str">
        <f t="shared" si="3"/>
        <v>shi_04m_m67_a3_003</v>
      </c>
      <c r="C2091" s="9" t="s">
        <v>2132</v>
      </c>
      <c r="D2091" s="12">
        <v>69.0</v>
      </c>
      <c r="E2091" s="12">
        <v>2740.96</v>
      </c>
      <c r="F2091" s="12">
        <v>1.052326</v>
      </c>
      <c r="G2091" s="14">
        <f>IFERROR(__xludf.DUMMYFUNCTION("FILTER(WholeNMJData!E:E,WholeNMJData!$B:$B=$B2091)"),212.7003)</f>
        <v>212.7003</v>
      </c>
      <c r="H2091" s="14">
        <f t="shared" si="4"/>
        <v>12.88648864</v>
      </c>
      <c r="I2091" s="14">
        <f>IFERROR(__xludf.DUMMYFUNCTION("FILTER(WholeNMJData!D:D,WholeNMJData!$B:$B=$B2091)"),74.61333)</f>
        <v>74.61333</v>
      </c>
    </row>
    <row r="2092">
      <c r="A2092" s="3"/>
      <c r="B2092" s="3" t="str">
        <f t="shared" si="3"/>
        <v>shi_04m_m67_a3_003</v>
      </c>
      <c r="C2092" s="9" t="s">
        <v>2133</v>
      </c>
      <c r="D2092" s="12">
        <v>3.0</v>
      </c>
      <c r="E2092" s="12">
        <v>2197.554</v>
      </c>
      <c r="F2092" s="12">
        <v>0.517378</v>
      </c>
      <c r="G2092" s="14">
        <f>IFERROR(__xludf.DUMMYFUNCTION("FILTER(WholeNMJData!E:E,WholeNMJData!$B:$B=$B2092)"),212.7003)</f>
        <v>212.7003</v>
      </c>
      <c r="H2092" s="14">
        <f t="shared" si="4"/>
        <v>10.33169206</v>
      </c>
      <c r="I2092" s="14">
        <f>IFERROR(__xludf.DUMMYFUNCTION("FILTER(WholeNMJData!D:D,WholeNMJData!$B:$B=$B2092)"),74.61333)</f>
        <v>74.61333</v>
      </c>
    </row>
    <row r="2093">
      <c r="A2093" s="3"/>
      <c r="B2093" s="3" t="str">
        <f t="shared" si="3"/>
        <v>shi_04m_m67_a3_003</v>
      </c>
      <c r="C2093" s="9" t="s">
        <v>2134</v>
      </c>
      <c r="D2093" s="12">
        <v>5.0</v>
      </c>
      <c r="E2093" s="12">
        <v>1682.015</v>
      </c>
      <c r="F2093" s="12">
        <v>0.467884</v>
      </c>
      <c r="G2093" s="14">
        <f>IFERROR(__xludf.DUMMYFUNCTION("FILTER(WholeNMJData!E:E,WholeNMJData!$B:$B=$B2093)"),212.7003)</f>
        <v>212.7003</v>
      </c>
      <c r="H2093" s="14">
        <f t="shared" si="4"/>
        <v>7.907910802</v>
      </c>
      <c r="I2093" s="14">
        <f>IFERROR(__xludf.DUMMYFUNCTION("FILTER(WholeNMJData!D:D,WholeNMJData!$B:$B=$B2093)"),74.61333)</f>
        <v>74.61333</v>
      </c>
    </row>
    <row r="2094">
      <c r="A2094" s="3"/>
      <c r="B2094" s="3" t="str">
        <f t="shared" si="3"/>
        <v>shi_04m_m67_a3_003</v>
      </c>
      <c r="C2094" s="9" t="s">
        <v>2135</v>
      </c>
      <c r="D2094" s="12">
        <v>6.0</v>
      </c>
      <c r="E2094" s="12">
        <v>2326.188</v>
      </c>
      <c r="F2094" s="12">
        <v>0.457251</v>
      </c>
      <c r="G2094" s="14">
        <f>IFERROR(__xludf.DUMMYFUNCTION("FILTER(WholeNMJData!E:E,WholeNMJData!$B:$B=$B2094)"),212.7003)</f>
        <v>212.7003</v>
      </c>
      <c r="H2094" s="14">
        <f t="shared" si="4"/>
        <v>10.93645848</v>
      </c>
      <c r="I2094" s="14">
        <f>IFERROR(__xludf.DUMMYFUNCTION("FILTER(WholeNMJData!D:D,WholeNMJData!$B:$B=$B2094)"),74.61333)</f>
        <v>74.61333</v>
      </c>
    </row>
    <row r="2095">
      <c r="A2095" s="3"/>
      <c r="B2095" s="3" t="str">
        <f t="shared" si="3"/>
        <v>shi_04m_m67_a3_003</v>
      </c>
      <c r="C2095" s="9" t="s">
        <v>2136</v>
      </c>
      <c r="D2095" s="12">
        <v>21.0</v>
      </c>
      <c r="E2095" s="12">
        <v>2709.535</v>
      </c>
      <c r="F2095" s="12">
        <v>1.063575</v>
      </c>
      <c r="G2095" s="14">
        <f>IFERROR(__xludf.DUMMYFUNCTION("FILTER(WholeNMJData!E:E,WholeNMJData!$B:$B=$B2095)"),212.7003)</f>
        <v>212.7003</v>
      </c>
      <c r="H2095" s="14">
        <f t="shared" si="4"/>
        <v>12.73874555</v>
      </c>
      <c r="I2095" s="14">
        <f>IFERROR(__xludf.DUMMYFUNCTION("FILTER(WholeNMJData!D:D,WholeNMJData!$B:$B=$B2095)"),74.61333)</f>
        <v>74.61333</v>
      </c>
    </row>
    <row r="2096">
      <c r="A2096" s="3"/>
      <c r="B2096" s="3" t="str">
        <f t="shared" si="3"/>
        <v>shi_04m_m67_a3_003</v>
      </c>
      <c r="C2096" s="9" t="s">
        <v>2137</v>
      </c>
      <c r="D2096" s="12">
        <v>8.0</v>
      </c>
      <c r="E2096" s="12">
        <v>1742.729</v>
      </c>
      <c r="F2096" s="12">
        <v>0.484965</v>
      </c>
      <c r="G2096" s="14">
        <f>IFERROR(__xludf.DUMMYFUNCTION("FILTER(WholeNMJData!E:E,WholeNMJData!$B:$B=$B2096)"),212.7003)</f>
        <v>212.7003</v>
      </c>
      <c r="H2096" s="14">
        <f t="shared" si="4"/>
        <v>8.193354687</v>
      </c>
      <c r="I2096" s="14">
        <f>IFERROR(__xludf.DUMMYFUNCTION("FILTER(WholeNMJData!D:D,WholeNMJData!$B:$B=$B2096)"),74.61333)</f>
        <v>74.61333</v>
      </c>
    </row>
    <row r="2097">
      <c r="A2097" s="3"/>
      <c r="B2097" s="3" t="str">
        <f t="shared" si="3"/>
        <v>shi_04m_m67_a3_003</v>
      </c>
      <c r="C2097" s="9" t="s">
        <v>2138</v>
      </c>
      <c r="D2097" s="12">
        <v>40.0</v>
      </c>
      <c r="E2097" s="12">
        <v>2176.115</v>
      </c>
      <c r="F2097" s="12">
        <v>0.839862</v>
      </c>
      <c r="G2097" s="14">
        <f>IFERROR(__xludf.DUMMYFUNCTION("FILTER(WholeNMJData!E:E,WholeNMJData!$B:$B=$B2097)"),212.7003)</f>
        <v>212.7003</v>
      </c>
      <c r="H2097" s="14">
        <f t="shared" si="4"/>
        <v>10.23089765</v>
      </c>
      <c r="I2097" s="14">
        <f>IFERROR(__xludf.DUMMYFUNCTION("FILTER(WholeNMJData!D:D,WholeNMJData!$B:$B=$B2097)"),74.61333)</f>
        <v>74.61333</v>
      </c>
    </row>
    <row r="2098">
      <c r="A2098" s="3"/>
      <c r="B2098" s="3" t="str">
        <f t="shared" si="3"/>
        <v>shi_04m_m67_a3_003</v>
      </c>
      <c r="C2098" s="9" t="s">
        <v>2139</v>
      </c>
      <c r="D2098" s="12">
        <v>3.0</v>
      </c>
      <c r="E2098" s="12">
        <v>1539.431</v>
      </c>
      <c r="F2098" s="12">
        <v>0.580049</v>
      </c>
      <c r="G2098" s="14">
        <f>IFERROR(__xludf.DUMMYFUNCTION("FILTER(WholeNMJData!E:E,WholeNMJData!$B:$B=$B2098)"),212.7003)</f>
        <v>212.7003</v>
      </c>
      <c r="H2098" s="14">
        <f t="shared" si="4"/>
        <v>7.237559138</v>
      </c>
      <c r="I2098" s="14">
        <f>IFERROR(__xludf.DUMMYFUNCTION("FILTER(WholeNMJData!D:D,WholeNMJData!$B:$B=$B2098)"),74.61333)</f>
        <v>74.61333</v>
      </c>
    </row>
    <row r="2099">
      <c r="A2099" s="3"/>
      <c r="B2099" s="3" t="str">
        <f t="shared" si="3"/>
        <v>shi_04m_m67_a3_003</v>
      </c>
      <c r="C2099" s="9" t="s">
        <v>2140</v>
      </c>
      <c r="D2099" s="12">
        <v>3.0</v>
      </c>
      <c r="E2099" s="12">
        <v>1943.202</v>
      </c>
      <c r="F2099" s="12">
        <v>0.385356</v>
      </c>
      <c r="G2099" s="14">
        <f>IFERROR(__xludf.DUMMYFUNCTION("FILTER(WholeNMJData!E:E,WholeNMJData!$B:$B=$B2099)"),212.7003)</f>
        <v>212.7003</v>
      </c>
      <c r="H2099" s="14">
        <f t="shared" si="4"/>
        <v>9.135868638</v>
      </c>
      <c r="I2099" s="14">
        <f>IFERROR(__xludf.DUMMYFUNCTION("FILTER(WholeNMJData!D:D,WholeNMJData!$B:$B=$B2099)"),74.61333)</f>
        <v>74.61333</v>
      </c>
    </row>
    <row r="2100">
      <c r="A2100" s="3"/>
      <c r="B2100" s="3" t="str">
        <f t="shared" si="3"/>
        <v>shi_04m_m67_a3_003</v>
      </c>
      <c r="C2100" s="9" t="s">
        <v>2141</v>
      </c>
      <c r="D2100" s="12">
        <v>5.0</v>
      </c>
      <c r="E2100" s="12">
        <v>1510.746</v>
      </c>
      <c r="F2100" s="12">
        <v>0.51682</v>
      </c>
      <c r="G2100" s="14">
        <f>IFERROR(__xludf.DUMMYFUNCTION("FILTER(WholeNMJData!E:E,WholeNMJData!$B:$B=$B2100)"),212.7003)</f>
        <v>212.7003</v>
      </c>
      <c r="H2100" s="14">
        <f t="shared" si="4"/>
        <v>7.102698022</v>
      </c>
      <c r="I2100" s="14">
        <f>IFERROR(__xludf.DUMMYFUNCTION("FILTER(WholeNMJData!D:D,WholeNMJData!$B:$B=$B2100)"),74.61333)</f>
        <v>74.61333</v>
      </c>
    </row>
    <row r="2101">
      <c r="A2101" s="3"/>
      <c r="B2101" s="3" t="str">
        <f t="shared" si="3"/>
        <v>shi_04m_m67_a3_003</v>
      </c>
      <c r="C2101" s="9" t="s">
        <v>2142</v>
      </c>
      <c r="D2101" s="12">
        <v>11.0</v>
      </c>
      <c r="E2101" s="12">
        <v>2131.712</v>
      </c>
      <c r="F2101" s="12">
        <v>0.723015</v>
      </c>
      <c r="G2101" s="14">
        <f>IFERROR(__xludf.DUMMYFUNCTION("FILTER(WholeNMJData!E:E,WholeNMJData!$B:$B=$B2101)"),212.7003)</f>
        <v>212.7003</v>
      </c>
      <c r="H2101" s="14">
        <f t="shared" si="4"/>
        <v>10.02213913</v>
      </c>
      <c r="I2101" s="14">
        <f>IFERROR(__xludf.DUMMYFUNCTION("FILTER(WholeNMJData!D:D,WholeNMJData!$B:$B=$B2101)"),74.61333)</f>
        <v>74.61333</v>
      </c>
    </row>
    <row r="2102">
      <c r="A2102" s="3"/>
      <c r="B2102" s="3" t="str">
        <f t="shared" si="3"/>
        <v>shi_04m_m67_a3_003</v>
      </c>
      <c r="C2102" s="9" t="s">
        <v>2143</v>
      </c>
      <c r="D2102" s="12">
        <v>37.0</v>
      </c>
      <c r="E2102" s="12">
        <v>2130.383</v>
      </c>
      <c r="F2102" s="12">
        <v>0.962184</v>
      </c>
      <c r="G2102" s="14">
        <f>IFERROR(__xludf.DUMMYFUNCTION("FILTER(WholeNMJData!E:E,WholeNMJData!$B:$B=$B2102)"),212.7003)</f>
        <v>212.7003</v>
      </c>
      <c r="H2102" s="14">
        <f t="shared" si="4"/>
        <v>10.0158909</v>
      </c>
      <c r="I2102" s="14">
        <f>IFERROR(__xludf.DUMMYFUNCTION("FILTER(WholeNMJData!D:D,WholeNMJData!$B:$B=$B2102)"),74.61333)</f>
        <v>74.61333</v>
      </c>
    </row>
    <row r="2103">
      <c r="A2103" s="3"/>
      <c r="B2103" s="3" t="str">
        <f t="shared" si="3"/>
        <v>shi_04m_m67_a3_003</v>
      </c>
      <c r="C2103" s="9" t="s">
        <v>2144</v>
      </c>
      <c r="D2103" s="12">
        <v>6.0</v>
      </c>
      <c r="E2103" s="12">
        <v>1770.759</v>
      </c>
      <c r="F2103" s="12">
        <v>0.4829</v>
      </c>
      <c r="G2103" s="14">
        <f>IFERROR(__xludf.DUMMYFUNCTION("FILTER(WholeNMJData!E:E,WholeNMJData!$B:$B=$B2103)"),212.7003)</f>
        <v>212.7003</v>
      </c>
      <c r="H2103" s="14">
        <f t="shared" si="4"/>
        <v>8.325136354</v>
      </c>
      <c r="I2103" s="14">
        <f>IFERROR(__xludf.DUMMYFUNCTION("FILTER(WholeNMJData!D:D,WholeNMJData!$B:$B=$B2103)"),74.61333)</f>
        <v>74.61333</v>
      </c>
    </row>
    <row r="2104">
      <c r="A2104" s="3"/>
      <c r="B2104" s="3" t="str">
        <f t="shared" si="3"/>
        <v>shi_04m_m67_a3_003</v>
      </c>
      <c r="C2104" s="9" t="s">
        <v>2145</v>
      </c>
      <c r="D2104" s="12">
        <v>4.0</v>
      </c>
      <c r="E2104" s="12">
        <v>1602.262</v>
      </c>
      <c r="F2104" s="12">
        <v>0.70596</v>
      </c>
      <c r="G2104" s="14">
        <f>IFERROR(__xludf.DUMMYFUNCTION("FILTER(WholeNMJData!E:E,WholeNMJData!$B:$B=$B2104)"),212.7003)</f>
        <v>212.7003</v>
      </c>
      <c r="H2104" s="14">
        <f t="shared" si="4"/>
        <v>7.532955995</v>
      </c>
      <c r="I2104" s="14">
        <f>IFERROR(__xludf.DUMMYFUNCTION("FILTER(WholeNMJData!D:D,WholeNMJData!$B:$B=$B2104)"),74.61333)</f>
        <v>74.61333</v>
      </c>
    </row>
    <row r="2105">
      <c r="A2105" s="3"/>
      <c r="B2105" s="3" t="str">
        <f t="shared" si="3"/>
        <v>shi_04m_m67_a3_003</v>
      </c>
      <c r="C2105" s="9" t="s">
        <v>2146</v>
      </c>
      <c r="D2105" s="12">
        <v>21.0</v>
      </c>
      <c r="E2105" s="12">
        <v>2671.066</v>
      </c>
      <c r="F2105" s="12">
        <v>0.873241</v>
      </c>
      <c r="G2105" s="14">
        <f>IFERROR(__xludf.DUMMYFUNCTION("FILTER(WholeNMJData!E:E,WholeNMJData!$B:$B=$B2105)"),212.7003)</f>
        <v>212.7003</v>
      </c>
      <c r="H2105" s="14">
        <f t="shared" si="4"/>
        <v>12.55788544</v>
      </c>
      <c r="I2105" s="14">
        <f>IFERROR(__xludf.DUMMYFUNCTION("FILTER(WholeNMJData!D:D,WholeNMJData!$B:$B=$B2105)"),74.61333)</f>
        <v>74.61333</v>
      </c>
    </row>
    <row r="2106">
      <c r="A2106" s="3"/>
      <c r="B2106" s="3" t="str">
        <f t="shared" si="3"/>
        <v>shi_04m_m67_a3_003</v>
      </c>
      <c r="C2106" s="9" t="s">
        <v>2147</v>
      </c>
      <c r="D2106" s="12">
        <v>5.0</v>
      </c>
      <c r="E2106" s="12">
        <v>1752.638</v>
      </c>
      <c r="F2106" s="12">
        <v>0.637555</v>
      </c>
      <c r="G2106" s="14">
        <f>IFERROR(__xludf.DUMMYFUNCTION("FILTER(WholeNMJData!E:E,WholeNMJData!$B:$B=$B2106)"),212.7003)</f>
        <v>212.7003</v>
      </c>
      <c r="H2106" s="14">
        <f t="shared" si="4"/>
        <v>8.239941364</v>
      </c>
      <c r="I2106" s="14">
        <f>IFERROR(__xludf.DUMMYFUNCTION("FILTER(WholeNMJData!D:D,WholeNMJData!$B:$B=$B2106)"),74.61333)</f>
        <v>74.61333</v>
      </c>
    </row>
    <row r="2107">
      <c r="A2107" s="3"/>
      <c r="B2107" s="3" t="str">
        <f t="shared" si="3"/>
        <v>shi_04m_m67_a3_003</v>
      </c>
      <c r="C2107" s="9" t="s">
        <v>2148</v>
      </c>
      <c r="D2107" s="12">
        <v>6.0</v>
      </c>
      <c r="E2107" s="12">
        <v>1646.916</v>
      </c>
      <c r="F2107" s="12">
        <v>0.466595</v>
      </c>
      <c r="G2107" s="14">
        <f>IFERROR(__xludf.DUMMYFUNCTION("FILTER(WholeNMJData!E:E,WholeNMJData!$B:$B=$B2107)"),212.7003)</f>
        <v>212.7003</v>
      </c>
      <c r="H2107" s="14">
        <f t="shared" si="4"/>
        <v>7.74289458</v>
      </c>
      <c r="I2107" s="14">
        <f>IFERROR(__xludf.DUMMYFUNCTION("FILTER(WholeNMJData!D:D,WholeNMJData!$B:$B=$B2107)"),74.61333)</f>
        <v>74.61333</v>
      </c>
    </row>
    <row r="2108">
      <c r="A2108" s="3"/>
      <c r="B2108" s="3" t="str">
        <f t="shared" si="3"/>
        <v>shi_04m_m67_a3_003</v>
      </c>
      <c r="C2108" s="9" t="s">
        <v>2149</v>
      </c>
      <c r="D2108" s="12">
        <v>4.0</v>
      </c>
      <c r="E2108" s="12">
        <v>1621.085</v>
      </c>
      <c r="F2108" s="12">
        <v>0.292991</v>
      </c>
      <c r="G2108" s="14">
        <f>IFERROR(__xludf.DUMMYFUNCTION("FILTER(WholeNMJData!E:E,WholeNMJData!$B:$B=$B2108)"),212.7003)</f>
        <v>212.7003</v>
      </c>
      <c r="H2108" s="14">
        <f t="shared" si="4"/>
        <v>7.621451404</v>
      </c>
      <c r="I2108" s="14">
        <f>IFERROR(__xludf.DUMMYFUNCTION("FILTER(WholeNMJData!D:D,WholeNMJData!$B:$B=$B2108)"),74.61333)</f>
        <v>74.61333</v>
      </c>
    </row>
    <row r="2109">
      <c r="A2109" s="3"/>
      <c r="B2109" s="3" t="str">
        <f t="shared" si="3"/>
        <v>shi_04m_m67_a3_003</v>
      </c>
      <c r="C2109" s="9" t="s">
        <v>2150</v>
      </c>
      <c r="D2109" s="12">
        <v>3.0</v>
      </c>
      <c r="E2109" s="12">
        <v>1532.967</v>
      </c>
      <c r="F2109" s="12">
        <v>0.533189</v>
      </c>
      <c r="G2109" s="14">
        <f>IFERROR(__xludf.DUMMYFUNCTION("FILTER(WholeNMJData!E:E,WholeNMJData!$B:$B=$B2109)"),212.7003)</f>
        <v>212.7003</v>
      </c>
      <c r="H2109" s="14">
        <f t="shared" si="4"/>
        <v>7.20716896</v>
      </c>
      <c r="I2109" s="14">
        <f>IFERROR(__xludf.DUMMYFUNCTION("FILTER(WholeNMJData!D:D,WholeNMJData!$B:$B=$B2109)"),74.61333)</f>
        <v>74.61333</v>
      </c>
    </row>
    <row r="2110">
      <c r="A2110" s="3"/>
      <c r="B2110" s="3" t="str">
        <f t="shared" si="3"/>
        <v>shi_04m_m67_a3_003</v>
      </c>
      <c r="C2110" s="9" t="s">
        <v>2151</v>
      </c>
      <c r="D2110" s="12">
        <v>3.0</v>
      </c>
      <c r="E2110" s="12">
        <v>1508.431</v>
      </c>
      <c r="F2110" s="12">
        <v>0.385637</v>
      </c>
      <c r="G2110" s="14">
        <f>IFERROR(__xludf.DUMMYFUNCTION("FILTER(WholeNMJData!E:E,WholeNMJData!$B:$B=$B2110)"),212.7003)</f>
        <v>212.7003</v>
      </c>
      <c r="H2110" s="14">
        <f t="shared" si="4"/>
        <v>7.091814163</v>
      </c>
      <c r="I2110" s="14">
        <f>IFERROR(__xludf.DUMMYFUNCTION("FILTER(WholeNMJData!D:D,WholeNMJData!$B:$B=$B2110)"),74.61333)</f>
        <v>74.61333</v>
      </c>
    </row>
    <row r="2111">
      <c r="A2111" s="3"/>
      <c r="B2111" s="3" t="str">
        <f t="shared" si="3"/>
        <v>shi_04m_m67_a3_003</v>
      </c>
      <c r="C2111" s="9" t="s">
        <v>2152</v>
      </c>
      <c r="D2111" s="12">
        <v>8.0</v>
      </c>
      <c r="E2111" s="12">
        <v>1678.337</v>
      </c>
      <c r="F2111" s="12">
        <v>0.291602</v>
      </c>
      <c r="G2111" s="14">
        <f>IFERROR(__xludf.DUMMYFUNCTION("FILTER(WholeNMJData!E:E,WholeNMJData!$B:$B=$B2111)"),212.7003)</f>
        <v>212.7003</v>
      </c>
      <c r="H2111" s="14">
        <f t="shared" si="4"/>
        <v>7.890618866</v>
      </c>
      <c r="I2111" s="14">
        <f>IFERROR(__xludf.DUMMYFUNCTION("FILTER(WholeNMJData!D:D,WholeNMJData!$B:$B=$B2111)"),74.61333)</f>
        <v>74.61333</v>
      </c>
    </row>
    <row r="2112">
      <c r="A2112" s="3"/>
      <c r="B2112" s="3" t="str">
        <f t="shared" si="3"/>
        <v>shi_04m_m67_a3_003</v>
      </c>
      <c r="C2112" s="9" t="s">
        <v>2153</v>
      </c>
      <c r="D2112" s="12">
        <v>11.0</v>
      </c>
      <c r="E2112" s="12">
        <v>1956.185</v>
      </c>
      <c r="F2112" s="12">
        <v>0.886918</v>
      </c>
      <c r="G2112" s="14">
        <f>IFERROR(__xludf.DUMMYFUNCTION("FILTER(WholeNMJData!E:E,WholeNMJData!$B:$B=$B2112)"),212.7003)</f>
        <v>212.7003</v>
      </c>
      <c r="H2112" s="14">
        <f t="shared" si="4"/>
        <v>9.196907574</v>
      </c>
      <c r="I2112" s="14">
        <f>IFERROR(__xludf.DUMMYFUNCTION("FILTER(WholeNMJData!D:D,WholeNMJData!$B:$B=$B2112)"),74.61333)</f>
        <v>74.61333</v>
      </c>
    </row>
    <row r="2113">
      <c r="A2113" s="3"/>
      <c r="B2113" s="3" t="str">
        <f t="shared" si="3"/>
        <v>shi_04m_m67_a3_003</v>
      </c>
      <c r="C2113" s="9" t="s">
        <v>2154</v>
      </c>
      <c r="D2113" s="12">
        <v>145.0</v>
      </c>
      <c r="E2113" s="12">
        <v>3856.973</v>
      </c>
      <c r="F2113" s="12">
        <v>1.284204</v>
      </c>
      <c r="G2113" s="14">
        <f>IFERROR(__xludf.DUMMYFUNCTION("FILTER(WholeNMJData!E:E,WholeNMJData!$B:$B=$B2113)"),212.7003)</f>
        <v>212.7003</v>
      </c>
      <c r="H2113" s="14">
        <f t="shared" si="4"/>
        <v>18.13336888</v>
      </c>
      <c r="I2113" s="14">
        <f>IFERROR(__xludf.DUMMYFUNCTION("FILTER(WholeNMJData!D:D,WholeNMJData!$B:$B=$B2113)"),74.61333)</f>
        <v>74.61333</v>
      </c>
    </row>
    <row r="2114">
      <c r="A2114" s="3"/>
      <c r="B2114" s="3" t="str">
        <f t="shared" si="3"/>
        <v>shi_04m_m67_a3_003</v>
      </c>
      <c r="C2114" s="9" t="s">
        <v>2155</v>
      </c>
      <c r="D2114" s="12">
        <v>7.0</v>
      </c>
      <c r="E2114" s="12">
        <v>1551.912</v>
      </c>
      <c r="F2114" s="12">
        <v>0.345261</v>
      </c>
      <c r="G2114" s="14">
        <f>IFERROR(__xludf.DUMMYFUNCTION("FILTER(WholeNMJData!E:E,WholeNMJData!$B:$B=$B2114)"),212.7003)</f>
        <v>212.7003</v>
      </c>
      <c r="H2114" s="14">
        <f t="shared" si="4"/>
        <v>7.296237946</v>
      </c>
      <c r="I2114" s="14">
        <f>IFERROR(__xludf.DUMMYFUNCTION("FILTER(WholeNMJData!D:D,WholeNMJData!$B:$B=$B2114)"),74.61333)</f>
        <v>74.61333</v>
      </c>
    </row>
    <row r="2115">
      <c r="A2115" s="3"/>
      <c r="B2115" s="3" t="str">
        <f t="shared" si="3"/>
        <v>shi_04m_m67_a3_003</v>
      </c>
      <c r="C2115" s="9" t="s">
        <v>2156</v>
      </c>
      <c r="D2115" s="12">
        <v>4.0</v>
      </c>
      <c r="E2115" s="12">
        <v>1701.466</v>
      </c>
      <c r="F2115" s="12">
        <v>0.749161</v>
      </c>
      <c r="G2115" s="14">
        <f>IFERROR(__xludf.DUMMYFUNCTION("FILTER(WholeNMJData!E:E,WholeNMJData!$B:$B=$B2115)"),212.7003)</f>
        <v>212.7003</v>
      </c>
      <c r="H2115" s="14">
        <f t="shared" si="4"/>
        <v>7.999358722</v>
      </c>
      <c r="I2115" s="14">
        <f>IFERROR(__xludf.DUMMYFUNCTION("FILTER(WholeNMJData!D:D,WholeNMJData!$B:$B=$B2115)"),74.61333)</f>
        <v>74.61333</v>
      </c>
    </row>
    <row r="2116">
      <c r="A2116" s="3"/>
      <c r="B2116" s="3" t="str">
        <f t="shared" si="3"/>
        <v>shi_04m_m67_a3_003</v>
      </c>
      <c r="C2116" s="9" t="s">
        <v>2157</v>
      </c>
      <c r="D2116" s="12">
        <v>13.0</v>
      </c>
      <c r="E2116" s="12">
        <v>2438.868</v>
      </c>
      <c r="F2116" s="12">
        <v>0.723308</v>
      </c>
      <c r="G2116" s="14">
        <f>IFERROR(__xludf.DUMMYFUNCTION("FILTER(WholeNMJData!E:E,WholeNMJData!$B:$B=$B2116)"),212.7003)</f>
        <v>212.7003</v>
      </c>
      <c r="H2116" s="14">
        <f t="shared" si="4"/>
        <v>11.46621796</v>
      </c>
      <c r="I2116" s="14">
        <f>IFERROR(__xludf.DUMMYFUNCTION("FILTER(WholeNMJData!D:D,WholeNMJData!$B:$B=$B2116)"),74.61333)</f>
        <v>74.61333</v>
      </c>
    </row>
    <row r="2117">
      <c r="A2117" s="3"/>
      <c r="B2117" s="3" t="str">
        <f t="shared" si="3"/>
        <v>shi_04m_m67_a3_003</v>
      </c>
      <c r="C2117" s="9" t="s">
        <v>2158</v>
      </c>
      <c r="D2117" s="12">
        <v>97.0</v>
      </c>
      <c r="E2117" s="12">
        <v>2929.365</v>
      </c>
      <c r="F2117" s="12">
        <v>1.547792</v>
      </c>
      <c r="G2117" s="14">
        <f>IFERROR(__xludf.DUMMYFUNCTION("FILTER(WholeNMJData!E:E,WholeNMJData!$B:$B=$B2117)"),212.7003)</f>
        <v>212.7003</v>
      </c>
      <c r="H2117" s="14">
        <f t="shared" si="4"/>
        <v>13.77226548</v>
      </c>
      <c r="I2117" s="14">
        <f>IFERROR(__xludf.DUMMYFUNCTION("FILTER(WholeNMJData!D:D,WholeNMJData!$B:$B=$B2117)"),74.61333)</f>
        <v>74.61333</v>
      </c>
    </row>
    <row r="2118">
      <c r="A2118" s="3"/>
      <c r="B2118" s="3" t="str">
        <f t="shared" si="3"/>
        <v>shi_04m_m67_a3_003</v>
      </c>
      <c r="C2118" s="9" t="s">
        <v>2159</v>
      </c>
      <c r="D2118" s="12">
        <v>5.0</v>
      </c>
      <c r="E2118" s="12">
        <v>1897.629</v>
      </c>
      <c r="F2118" s="12">
        <v>0.159815</v>
      </c>
      <c r="G2118" s="14">
        <f>IFERROR(__xludf.DUMMYFUNCTION("FILTER(WholeNMJData!E:E,WholeNMJData!$B:$B=$B2118)"),212.7003)</f>
        <v>212.7003</v>
      </c>
      <c r="H2118" s="14">
        <f t="shared" si="4"/>
        <v>8.921609419</v>
      </c>
      <c r="I2118" s="14">
        <f>IFERROR(__xludf.DUMMYFUNCTION("FILTER(WholeNMJData!D:D,WholeNMJData!$B:$B=$B2118)"),74.61333)</f>
        <v>74.61333</v>
      </c>
    </row>
    <row r="2119">
      <c r="A2119" s="3"/>
      <c r="B2119" s="3" t="str">
        <f t="shared" si="3"/>
        <v>shi_04m_m67_a3_003</v>
      </c>
      <c r="C2119" s="9" t="s">
        <v>2160</v>
      </c>
      <c r="D2119" s="12">
        <v>26.0</v>
      </c>
      <c r="E2119" s="12">
        <v>2153.137</v>
      </c>
      <c r="F2119" s="12">
        <v>1.254668</v>
      </c>
      <c r="G2119" s="14">
        <f>IFERROR(__xludf.DUMMYFUNCTION("FILTER(WholeNMJData!E:E,WholeNMJData!$B:$B=$B2119)"),212.7003)</f>
        <v>212.7003</v>
      </c>
      <c r="H2119" s="14">
        <f t="shared" si="4"/>
        <v>10.12286772</v>
      </c>
      <c r="I2119" s="14">
        <f>IFERROR(__xludf.DUMMYFUNCTION("FILTER(WholeNMJData!D:D,WholeNMJData!$B:$B=$B2119)"),74.61333)</f>
        <v>74.61333</v>
      </c>
    </row>
    <row r="2120">
      <c r="A2120" s="3"/>
      <c r="B2120" s="3" t="str">
        <f t="shared" si="3"/>
        <v>shi_04m_m67_a3_003</v>
      </c>
      <c r="C2120" s="9" t="s">
        <v>2161</v>
      </c>
      <c r="D2120" s="12">
        <v>3.0</v>
      </c>
      <c r="E2120" s="12">
        <v>1919.623</v>
      </c>
      <c r="F2120" s="12">
        <v>0.475153</v>
      </c>
      <c r="G2120" s="14">
        <f>IFERROR(__xludf.DUMMYFUNCTION("FILTER(WholeNMJData!E:E,WholeNMJData!$B:$B=$B2120)"),212.7003)</f>
        <v>212.7003</v>
      </c>
      <c r="H2120" s="14">
        <f t="shared" si="4"/>
        <v>9.025013129</v>
      </c>
      <c r="I2120" s="14">
        <f>IFERROR(__xludf.DUMMYFUNCTION("FILTER(WholeNMJData!D:D,WholeNMJData!$B:$B=$B2120)"),74.61333)</f>
        <v>74.61333</v>
      </c>
    </row>
    <row r="2121">
      <c r="A2121" s="3"/>
      <c r="B2121" s="3" t="str">
        <f t="shared" si="3"/>
        <v>shi_04m_m67_a3_003</v>
      </c>
      <c r="C2121" s="9" t="s">
        <v>2162</v>
      </c>
      <c r="D2121" s="12">
        <v>16.0</v>
      </c>
      <c r="E2121" s="12">
        <v>1954.803</v>
      </c>
      <c r="F2121" s="12">
        <v>0.943178</v>
      </c>
      <c r="G2121" s="14">
        <f>IFERROR(__xludf.DUMMYFUNCTION("FILTER(WholeNMJData!E:E,WholeNMJData!$B:$B=$B2121)"),212.7003)</f>
        <v>212.7003</v>
      </c>
      <c r="H2121" s="14">
        <f t="shared" si="4"/>
        <v>9.190410169</v>
      </c>
      <c r="I2121" s="14">
        <f>IFERROR(__xludf.DUMMYFUNCTION("FILTER(WholeNMJData!D:D,WholeNMJData!$B:$B=$B2121)"),74.61333)</f>
        <v>74.61333</v>
      </c>
    </row>
    <row r="2122">
      <c r="A2122" s="3"/>
      <c r="B2122" s="3" t="str">
        <f t="shared" si="3"/>
        <v>shi_04m_m67_a3_003</v>
      </c>
      <c r="C2122" s="9" t="s">
        <v>2163</v>
      </c>
      <c r="D2122" s="12">
        <v>3.0</v>
      </c>
      <c r="E2122" s="12">
        <v>1840.734</v>
      </c>
      <c r="F2122" s="12">
        <v>0.310319</v>
      </c>
      <c r="G2122" s="14">
        <f>IFERROR(__xludf.DUMMYFUNCTION("FILTER(WholeNMJData!E:E,WholeNMJData!$B:$B=$B2122)"),212.7003)</f>
        <v>212.7003</v>
      </c>
      <c r="H2122" s="14">
        <f t="shared" si="4"/>
        <v>8.654120375</v>
      </c>
      <c r="I2122" s="14">
        <f>IFERROR(__xludf.DUMMYFUNCTION("FILTER(WholeNMJData!D:D,WholeNMJData!$B:$B=$B2122)"),74.61333)</f>
        <v>74.61333</v>
      </c>
    </row>
    <row r="2123">
      <c r="A2123" s="3"/>
      <c r="B2123" s="3" t="str">
        <f t="shared" si="3"/>
        <v>shi_04m_m67_a3_003</v>
      </c>
      <c r="C2123" s="9" t="s">
        <v>2164</v>
      </c>
      <c r="D2123" s="12">
        <v>4.0</v>
      </c>
      <c r="E2123" s="12">
        <v>1862.773</v>
      </c>
      <c r="F2123" s="12">
        <v>0.561478</v>
      </c>
      <c r="G2123" s="14">
        <f>IFERROR(__xludf.DUMMYFUNCTION("FILTER(WholeNMJData!E:E,WholeNMJData!$B:$B=$B2123)"),212.7003)</f>
        <v>212.7003</v>
      </c>
      <c r="H2123" s="14">
        <f t="shared" si="4"/>
        <v>8.75773565</v>
      </c>
      <c r="I2123" s="14">
        <f>IFERROR(__xludf.DUMMYFUNCTION("FILTER(WholeNMJData!D:D,WholeNMJData!$B:$B=$B2123)"),74.61333)</f>
        <v>74.61333</v>
      </c>
    </row>
    <row r="2124">
      <c r="A2124" s="3"/>
      <c r="B2124" s="3" t="str">
        <f t="shared" si="3"/>
        <v>shi_04m_m67_a3_003</v>
      </c>
      <c r="C2124" s="9" t="s">
        <v>2165</v>
      </c>
      <c r="D2124" s="12">
        <v>17.0</v>
      </c>
      <c r="E2124" s="12">
        <v>2315.23</v>
      </c>
      <c r="F2124" s="12">
        <v>0.567037</v>
      </c>
      <c r="G2124" s="14">
        <f>IFERROR(__xludf.DUMMYFUNCTION("FILTER(WholeNMJData!E:E,WholeNMJData!$B:$B=$B2124)"),212.7003)</f>
        <v>212.7003</v>
      </c>
      <c r="H2124" s="14">
        <f t="shared" si="4"/>
        <v>10.88493998</v>
      </c>
      <c r="I2124" s="14">
        <f>IFERROR(__xludf.DUMMYFUNCTION("FILTER(WholeNMJData!D:D,WholeNMJData!$B:$B=$B2124)"),74.61333)</f>
        <v>74.61333</v>
      </c>
    </row>
    <row r="2125">
      <c r="A2125" s="3"/>
      <c r="B2125" s="3" t="str">
        <f t="shared" si="3"/>
        <v>shi_04m_m67_a3_003</v>
      </c>
      <c r="C2125" s="9" t="s">
        <v>2166</v>
      </c>
      <c r="D2125" s="12">
        <v>8.0</v>
      </c>
      <c r="E2125" s="12">
        <v>1785.982</v>
      </c>
      <c r="F2125" s="12">
        <v>0.796456</v>
      </c>
      <c r="G2125" s="14">
        <f>IFERROR(__xludf.DUMMYFUNCTION("FILTER(WholeNMJData!E:E,WholeNMJData!$B:$B=$B2125)"),212.7003)</f>
        <v>212.7003</v>
      </c>
      <c r="H2125" s="14">
        <f t="shared" si="4"/>
        <v>8.39670654</v>
      </c>
      <c r="I2125" s="14">
        <f>IFERROR(__xludf.DUMMYFUNCTION("FILTER(WholeNMJData!D:D,WholeNMJData!$B:$B=$B2125)"),74.61333)</f>
        <v>74.61333</v>
      </c>
    </row>
    <row r="2126">
      <c r="A2126" s="3"/>
      <c r="B2126" s="3" t="str">
        <f t="shared" si="3"/>
        <v>shi_04m_m67_a3_003</v>
      </c>
      <c r="C2126" s="9" t="s">
        <v>2167</v>
      </c>
      <c r="D2126" s="12">
        <v>4.0</v>
      </c>
      <c r="E2126" s="12">
        <v>1851.247</v>
      </c>
      <c r="F2126" s="12">
        <v>0.342541</v>
      </c>
      <c r="G2126" s="14">
        <f>IFERROR(__xludf.DUMMYFUNCTION("FILTER(WholeNMJData!E:E,WholeNMJData!$B:$B=$B2126)"),212.7003)</f>
        <v>212.7003</v>
      </c>
      <c r="H2126" s="14">
        <f t="shared" si="4"/>
        <v>8.703546727</v>
      </c>
      <c r="I2126" s="14">
        <f>IFERROR(__xludf.DUMMYFUNCTION("FILTER(WholeNMJData!D:D,WholeNMJData!$B:$B=$B2126)"),74.61333)</f>
        <v>74.61333</v>
      </c>
    </row>
    <row r="2127">
      <c r="A2127" s="3"/>
      <c r="B2127" s="3" t="str">
        <f t="shared" si="3"/>
        <v>shi_04m_m67_a3_003</v>
      </c>
      <c r="C2127" s="9" t="s">
        <v>2168</v>
      </c>
      <c r="D2127" s="12">
        <v>8.0</v>
      </c>
      <c r="E2127" s="12">
        <v>1840.193</v>
      </c>
      <c r="F2127" s="12">
        <v>0.349435</v>
      </c>
      <c r="G2127" s="14">
        <f>IFERROR(__xludf.DUMMYFUNCTION("FILTER(WholeNMJData!E:E,WholeNMJData!$B:$B=$B2127)"),212.7003)</f>
        <v>212.7003</v>
      </c>
      <c r="H2127" s="14">
        <f t="shared" si="4"/>
        <v>8.65157689</v>
      </c>
      <c r="I2127" s="14">
        <f>IFERROR(__xludf.DUMMYFUNCTION("FILTER(WholeNMJData!D:D,WholeNMJData!$B:$B=$B2127)"),74.61333)</f>
        <v>74.61333</v>
      </c>
    </row>
    <row r="2128">
      <c r="A2128" s="3"/>
      <c r="B2128" s="3" t="str">
        <f t="shared" si="3"/>
        <v>shi_04m_m67_a3_003</v>
      </c>
      <c r="C2128" s="9" t="s">
        <v>2169</v>
      </c>
      <c r="D2128" s="12">
        <v>3.0</v>
      </c>
      <c r="E2128" s="12">
        <v>1582.915</v>
      </c>
      <c r="F2128" s="12">
        <v>0.554945</v>
      </c>
      <c r="G2128" s="14">
        <f>IFERROR(__xludf.DUMMYFUNCTION("FILTER(WholeNMJData!E:E,WholeNMJData!$B:$B=$B2128)"),212.7003)</f>
        <v>212.7003</v>
      </c>
      <c r="H2128" s="14">
        <f t="shared" si="4"/>
        <v>7.441997026</v>
      </c>
      <c r="I2128" s="14">
        <f>IFERROR(__xludf.DUMMYFUNCTION("FILTER(WholeNMJData!D:D,WholeNMJData!$B:$B=$B2128)"),74.61333)</f>
        <v>74.61333</v>
      </c>
    </row>
    <row r="2129">
      <c r="A2129" s="3"/>
      <c r="B2129" s="3" t="str">
        <f t="shared" si="3"/>
        <v>shi_04m_m67_a3_003</v>
      </c>
      <c r="C2129" s="9" t="s">
        <v>2170</v>
      </c>
      <c r="D2129" s="12">
        <v>11.0</v>
      </c>
      <c r="E2129" s="12">
        <v>1872.277</v>
      </c>
      <c r="F2129" s="12">
        <v>1.005156</v>
      </c>
      <c r="G2129" s="14">
        <f>IFERROR(__xludf.DUMMYFUNCTION("FILTER(WholeNMJData!E:E,WholeNMJData!$B:$B=$B2129)"),212.7003)</f>
        <v>212.7003</v>
      </c>
      <c r="H2129" s="14">
        <f t="shared" si="4"/>
        <v>8.802418238</v>
      </c>
      <c r="I2129" s="14">
        <f>IFERROR(__xludf.DUMMYFUNCTION("FILTER(WholeNMJData!D:D,WholeNMJData!$B:$B=$B2129)"),74.61333)</f>
        <v>74.61333</v>
      </c>
    </row>
    <row r="2130">
      <c r="A2130" s="3"/>
      <c r="B2130" s="3" t="str">
        <f t="shared" si="3"/>
        <v>shi_04m_m67_a3_003</v>
      </c>
      <c r="C2130" s="9" t="s">
        <v>2171</v>
      </c>
      <c r="D2130" s="12">
        <v>4.0</v>
      </c>
      <c r="E2130" s="12">
        <v>1936.069</v>
      </c>
      <c r="F2130" s="12">
        <v>0.224746</v>
      </c>
      <c r="G2130" s="14">
        <f>IFERROR(__xludf.DUMMYFUNCTION("FILTER(WholeNMJData!E:E,WholeNMJData!$B:$B=$B2130)"),212.7003)</f>
        <v>212.7003</v>
      </c>
      <c r="H2130" s="14">
        <f t="shared" si="4"/>
        <v>9.102333189</v>
      </c>
      <c r="I2130" s="14">
        <f>IFERROR(__xludf.DUMMYFUNCTION("FILTER(WholeNMJData!D:D,WholeNMJData!$B:$B=$B2130)"),74.61333)</f>
        <v>74.61333</v>
      </c>
    </row>
    <row r="2131">
      <c r="A2131" s="3"/>
      <c r="B2131" s="3" t="str">
        <f t="shared" si="3"/>
        <v>shi_04m_m67_a3_003</v>
      </c>
      <c r="C2131" s="9" t="s">
        <v>2172</v>
      </c>
      <c r="D2131" s="12">
        <v>7.0</v>
      </c>
      <c r="E2131" s="12">
        <v>1828.215</v>
      </c>
      <c r="F2131" s="12">
        <v>0.500629</v>
      </c>
      <c r="G2131" s="14">
        <f>IFERROR(__xludf.DUMMYFUNCTION("FILTER(WholeNMJData!E:E,WholeNMJData!$B:$B=$B2131)"),212.7003)</f>
        <v>212.7003</v>
      </c>
      <c r="H2131" s="14">
        <f t="shared" si="4"/>
        <v>8.595262912</v>
      </c>
      <c r="I2131" s="14">
        <f>IFERROR(__xludf.DUMMYFUNCTION("FILTER(WholeNMJData!D:D,WholeNMJData!$B:$B=$B2131)"),74.61333)</f>
        <v>74.61333</v>
      </c>
    </row>
    <row r="2132">
      <c r="A2132" s="3"/>
      <c r="B2132" s="3" t="str">
        <f t="shared" si="3"/>
        <v>shi_04m_m67_a3_003</v>
      </c>
      <c r="C2132" s="9" t="s">
        <v>2173</v>
      </c>
      <c r="D2132" s="12">
        <v>10.0</v>
      </c>
      <c r="E2132" s="12">
        <v>2023.239</v>
      </c>
      <c r="F2132" s="12">
        <v>0.530288</v>
      </c>
      <c r="G2132" s="14">
        <f>IFERROR(__xludf.DUMMYFUNCTION("FILTER(WholeNMJData!E:E,WholeNMJData!$B:$B=$B2132)"),212.7003)</f>
        <v>212.7003</v>
      </c>
      <c r="H2132" s="14">
        <f t="shared" si="4"/>
        <v>9.512158657</v>
      </c>
      <c r="I2132" s="14">
        <f>IFERROR(__xludf.DUMMYFUNCTION("FILTER(WholeNMJData!D:D,WholeNMJData!$B:$B=$B2132)"),74.61333)</f>
        <v>74.61333</v>
      </c>
    </row>
    <row r="2133">
      <c r="A2133" s="3"/>
      <c r="B2133" s="3" t="str">
        <f t="shared" si="3"/>
        <v>shi_04m_m67_a3_003</v>
      </c>
      <c r="C2133" s="9" t="s">
        <v>2174</v>
      </c>
      <c r="D2133" s="12">
        <v>3.0</v>
      </c>
      <c r="E2133" s="12">
        <v>1723.554</v>
      </c>
      <c r="F2133" s="12">
        <v>0.335547</v>
      </c>
      <c r="G2133" s="14">
        <f>IFERROR(__xludf.DUMMYFUNCTION("FILTER(WholeNMJData!E:E,WholeNMJData!$B:$B=$B2133)"),212.7003)</f>
        <v>212.7003</v>
      </c>
      <c r="H2133" s="14">
        <f t="shared" si="4"/>
        <v>8.103204368</v>
      </c>
      <c r="I2133" s="14">
        <f>IFERROR(__xludf.DUMMYFUNCTION("FILTER(WholeNMJData!D:D,WholeNMJData!$B:$B=$B2133)"),74.61333)</f>
        <v>74.61333</v>
      </c>
    </row>
    <row r="2134">
      <c r="A2134" s="3"/>
      <c r="B2134" s="3" t="str">
        <f t="shared" si="3"/>
        <v>shi_04m_m67_a3_003</v>
      </c>
      <c r="C2134" s="9" t="s">
        <v>2175</v>
      </c>
      <c r="D2134" s="12">
        <v>3.0</v>
      </c>
      <c r="E2134" s="12">
        <v>1876.277</v>
      </c>
      <c r="F2134" s="12">
        <v>0.524217</v>
      </c>
      <c r="G2134" s="14">
        <f>IFERROR(__xludf.DUMMYFUNCTION("FILTER(WholeNMJData!E:E,WholeNMJData!$B:$B=$B2134)"),212.7003)</f>
        <v>212.7003</v>
      </c>
      <c r="H2134" s="14">
        <f t="shared" si="4"/>
        <v>8.821224042</v>
      </c>
      <c r="I2134" s="14">
        <f>IFERROR(__xludf.DUMMYFUNCTION("FILTER(WholeNMJData!D:D,WholeNMJData!$B:$B=$B2134)"),74.61333)</f>
        <v>74.61333</v>
      </c>
    </row>
    <row r="2135">
      <c r="A2135" s="3"/>
      <c r="B2135" s="3" t="str">
        <f t="shared" si="3"/>
        <v>shi_04m_m67_a3_003</v>
      </c>
      <c r="C2135" s="9" t="s">
        <v>2176</v>
      </c>
      <c r="D2135" s="12">
        <v>5.0</v>
      </c>
      <c r="E2135" s="12">
        <v>1568.752</v>
      </c>
      <c r="F2135" s="12">
        <v>0.970904</v>
      </c>
      <c r="G2135" s="14">
        <f>IFERROR(__xludf.DUMMYFUNCTION("FILTER(WholeNMJData!E:E,WholeNMJData!$B:$B=$B2135)"),212.7003)</f>
        <v>212.7003</v>
      </c>
      <c r="H2135" s="14">
        <f t="shared" si="4"/>
        <v>7.375410378</v>
      </c>
      <c r="I2135" s="14">
        <f>IFERROR(__xludf.DUMMYFUNCTION("FILTER(WholeNMJData!D:D,WholeNMJData!$B:$B=$B2135)"),74.61333)</f>
        <v>74.61333</v>
      </c>
    </row>
    <row r="2136">
      <c r="A2136" s="3"/>
      <c r="B2136" s="3" t="str">
        <f t="shared" si="3"/>
        <v>shi_04m_m67_a3_003</v>
      </c>
      <c r="C2136" s="9" t="s">
        <v>2177</v>
      </c>
      <c r="D2136" s="12">
        <v>17.0</v>
      </c>
      <c r="E2136" s="12">
        <v>2067.986</v>
      </c>
      <c r="F2136" s="12">
        <v>0.658336</v>
      </c>
      <c r="G2136" s="14">
        <f>IFERROR(__xludf.DUMMYFUNCTION("FILTER(WholeNMJData!E:E,WholeNMJData!$B:$B=$B2136)"),212.7003)</f>
        <v>212.7003</v>
      </c>
      <c r="H2136" s="14">
        <f t="shared" si="4"/>
        <v>9.722534477</v>
      </c>
      <c r="I2136" s="14">
        <f>IFERROR(__xludf.DUMMYFUNCTION("FILTER(WholeNMJData!D:D,WholeNMJData!$B:$B=$B2136)"),74.61333)</f>
        <v>74.61333</v>
      </c>
    </row>
    <row r="2137">
      <c r="A2137" s="3"/>
      <c r="B2137" s="3" t="str">
        <f t="shared" si="3"/>
        <v>shi_04m_m67_a3_003</v>
      </c>
      <c r="C2137" s="9" t="s">
        <v>2178</v>
      </c>
      <c r="D2137" s="12">
        <v>6.0</v>
      </c>
      <c r="E2137" s="12">
        <v>1783.947</v>
      </c>
      <c r="F2137" s="12">
        <v>0.439559</v>
      </c>
      <c r="G2137" s="14">
        <f>IFERROR(__xludf.DUMMYFUNCTION("FILTER(WholeNMJData!E:E,WholeNMJData!$B:$B=$B2137)"),212.7003)</f>
        <v>212.7003</v>
      </c>
      <c r="H2137" s="14">
        <f t="shared" si="4"/>
        <v>8.387139087</v>
      </c>
      <c r="I2137" s="14">
        <f>IFERROR(__xludf.DUMMYFUNCTION("FILTER(WholeNMJData!D:D,WholeNMJData!$B:$B=$B2137)"),74.61333)</f>
        <v>74.61333</v>
      </c>
    </row>
    <row r="2138">
      <c r="A2138" s="3"/>
      <c r="B2138" s="3" t="str">
        <f t="shared" si="3"/>
        <v>shi_04m_m67_a3_003</v>
      </c>
      <c r="C2138" s="9" t="s">
        <v>2179</v>
      </c>
      <c r="D2138" s="12">
        <v>61.0</v>
      </c>
      <c r="E2138" s="12">
        <v>4349.925</v>
      </c>
      <c r="F2138" s="12">
        <v>1.259238</v>
      </c>
      <c r="G2138" s="14">
        <f>IFERROR(__xludf.DUMMYFUNCTION("FILTER(WholeNMJData!E:E,WholeNMJData!$B:$B=$B2138)"),212.7003)</f>
        <v>212.7003</v>
      </c>
      <c r="H2138" s="14">
        <f t="shared" si="4"/>
        <v>20.45095846</v>
      </c>
      <c r="I2138" s="14">
        <f>IFERROR(__xludf.DUMMYFUNCTION("FILTER(WholeNMJData!D:D,WholeNMJData!$B:$B=$B2138)"),74.61333)</f>
        <v>74.61333</v>
      </c>
    </row>
    <row r="2139">
      <c r="A2139" s="3"/>
      <c r="B2139" s="3" t="str">
        <f t="shared" si="3"/>
        <v>shi_04m_m67_a3_003</v>
      </c>
      <c r="C2139" s="9" t="s">
        <v>2180</v>
      </c>
      <c r="D2139" s="12">
        <v>8.0</v>
      </c>
      <c r="E2139" s="12">
        <v>1823.088</v>
      </c>
      <c r="F2139" s="12">
        <v>0.567245</v>
      </c>
      <c r="G2139" s="14">
        <f>IFERROR(__xludf.DUMMYFUNCTION("FILTER(WholeNMJData!E:E,WholeNMJData!$B:$B=$B2139)"),212.7003)</f>
        <v>212.7003</v>
      </c>
      <c r="H2139" s="14">
        <f t="shared" si="4"/>
        <v>8.571158574</v>
      </c>
      <c r="I2139" s="14">
        <f>IFERROR(__xludf.DUMMYFUNCTION("FILTER(WholeNMJData!D:D,WholeNMJData!$B:$B=$B2139)"),74.61333)</f>
        <v>74.61333</v>
      </c>
    </row>
    <row r="2140">
      <c r="A2140" s="3"/>
      <c r="B2140" s="3" t="str">
        <f t="shared" si="3"/>
        <v>shi_04m_m67_a3_003</v>
      </c>
      <c r="C2140" s="9" t="s">
        <v>2181</v>
      </c>
      <c r="D2140" s="12">
        <v>8.0</v>
      </c>
      <c r="E2140" s="12">
        <v>1646.357</v>
      </c>
      <c r="F2140" s="12">
        <v>0.791862</v>
      </c>
      <c r="G2140" s="14">
        <f>IFERROR(__xludf.DUMMYFUNCTION("FILTER(WholeNMJData!E:E,WholeNMJData!$B:$B=$B2140)"),212.7003)</f>
        <v>212.7003</v>
      </c>
      <c r="H2140" s="14">
        <f t="shared" si="4"/>
        <v>7.740266469</v>
      </c>
      <c r="I2140" s="14">
        <f>IFERROR(__xludf.DUMMYFUNCTION("FILTER(WholeNMJData!D:D,WholeNMJData!$B:$B=$B2140)"),74.61333)</f>
        <v>74.61333</v>
      </c>
    </row>
    <row r="2141">
      <c r="A2141" s="3"/>
      <c r="B2141" s="3" t="str">
        <f t="shared" si="3"/>
        <v>shi_04m_m67_a3_003</v>
      </c>
      <c r="C2141" s="9" t="s">
        <v>2182</v>
      </c>
      <c r="D2141" s="12">
        <v>8.0</v>
      </c>
      <c r="E2141" s="12">
        <v>1862.99</v>
      </c>
      <c r="F2141" s="12">
        <v>0.574644</v>
      </c>
      <c r="G2141" s="14">
        <f>IFERROR(__xludf.DUMMYFUNCTION("FILTER(WholeNMJData!E:E,WholeNMJData!$B:$B=$B2141)"),212.7003)</f>
        <v>212.7003</v>
      </c>
      <c r="H2141" s="14">
        <f t="shared" si="4"/>
        <v>8.758755864</v>
      </c>
      <c r="I2141" s="14">
        <f>IFERROR(__xludf.DUMMYFUNCTION("FILTER(WholeNMJData!D:D,WholeNMJData!$B:$B=$B2141)"),74.61333)</f>
        <v>74.61333</v>
      </c>
    </row>
    <row r="2142">
      <c r="A2142" s="3"/>
      <c r="B2142" s="3" t="str">
        <f t="shared" si="3"/>
        <v>shi_04m_m67_a3_003</v>
      </c>
      <c r="C2142" s="9" t="s">
        <v>2183</v>
      </c>
      <c r="D2142" s="12">
        <v>62.0</v>
      </c>
      <c r="E2142" s="12">
        <v>2288.966</v>
      </c>
      <c r="F2142" s="12">
        <v>1.345014</v>
      </c>
      <c r="G2142" s="14">
        <f>IFERROR(__xludf.DUMMYFUNCTION("FILTER(WholeNMJData!E:E,WholeNMJData!$B:$B=$B2142)"),212.7003)</f>
        <v>212.7003</v>
      </c>
      <c r="H2142" s="14">
        <f t="shared" si="4"/>
        <v>10.76146108</v>
      </c>
      <c r="I2142" s="14">
        <f>IFERROR(__xludf.DUMMYFUNCTION("FILTER(WholeNMJData!D:D,WholeNMJData!$B:$B=$B2142)"),74.61333)</f>
        <v>74.61333</v>
      </c>
    </row>
    <row r="2143">
      <c r="A2143" s="3"/>
      <c r="B2143" s="3" t="str">
        <f t="shared" si="3"/>
        <v>shi_04m_m67_a3_003</v>
      </c>
      <c r="C2143" s="9" t="s">
        <v>2184</v>
      </c>
      <c r="D2143" s="12">
        <v>4.0</v>
      </c>
      <c r="E2143" s="12">
        <v>1709.695</v>
      </c>
      <c r="F2143" s="12">
        <v>0.281964</v>
      </c>
      <c r="G2143" s="14">
        <f>IFERROR(__xludf.DUMMYFUNCTION("FILTER(WholeNMJData!E:E,WholeNMJData!$B:$B=$B2143)"),212.7003)</f>
        <v>212.7003</v>
      </c>
      <c r="H2143" s="14">
        <f t="shared" si="4"/>
        <v>8.038046961</v>
      </c>
      <c r="I2143" s="14">
        <f>IFERROR(__xludf.DUMMYFUNCTION("FILTER(WholeNMJData!D:D,WholeNMJData!$B:$B=$B2143)"),74.61333)</f>
        <v>74.61333</v>
      </c>
    </row>
    <row r="2144">
      <c r="A2144" s="3"/>
      <c r="B2144" s="3" t="str">
        <f t="shared" si="3"/>
        <v>shi_04m_m67_a3_003</v>
      </c>
      <c r="C2144" s="9" t="s">
        <v>2185</v>
      </c>
      <c r="D2144" s="12">
        <v>3.0</v>
      </c>
      <c r="E2144" s="12">
        <v>1675.815</v>
      </c>
      <c r="F2144" s="12">
        <v>0.578094</v>
      </c>
      <c r="G2144" s="14">
        <f>IFERROR(__xludf.DUMMYFUNCTION("FILTER(WholeNMJData!E:E,WholeNMJData!$B:$B=$B2144)"),212.7003)</f>
        <v>212.7003</v>
      </c>
      <c r="H2144" s="14">
        <f t="shared" si="4"/>
        <v>7.878761807</v>
      </c>
      <c r="I2144" s="14">
        <f>IFERROR(__xludf.DUMMYFUNCTION("FILTER(WholeNMJData!D:D,WholeNMJData!$B:$B=$B2144)"),74.61333)</f>
        <v>74.61333</v>
      </c>
    </row>
    <row r="2145">
      <c r="A2145" s="3"/>
      <c r="B2145" s="3" t="str">
        <f t="shared" si="3"/>
        <v>shi_04m_m67_a3_003</v>
      </c>
      <c r="C2145" s="9" t="s">
        <v>2186</v>
      </c>
      <c r="D2145" s="12">
        <v>4.0</v>
      </c>
      <c r="E2145" s="12">
        <v>1636.354</v>
      </c>
      <c r="F2145" s="12">
        <v>0.269741</v>
      </c>
      <c r="G2145" s="14">
        <f>IFERROR(__xludf.DUMMYFUNCTION("FILTER(WholeNMJData!E:E,WholeNMJData!$B:$B=$B2145)"),212.7003)</f>
        <v>212.7003</v>
      </c>
      <c r="H2145" s="14">
        <f t="shared" si="4"/>
        <v>7.693237856</v>
      </c>
      <c r="I2145" s="14">
        <f>IFERROR(__xludf.DUMMYFUNCTION("FILTER(WholeNMJData!D:D,WholeNMJData!$B:$B=$B2145)"),74.61333)</f>
        <v>74.61333</v>
      </c>
    </row>
    <row r="2146">
      <c r="A2146" s="3"/>
      <c r="B2146" s="3" t="str">
        <f t="shared" si="3"/>
        <v>shi_04m_m67_a3_003</v>
      </c>
      <c r="C2146" s="9" t="s">
        <v>2187</v>
      </c>
      <c r="D2146" s="12">
        <v>4.0</v>
      </c>
      <c r="E2146" s="12">
        <v>1566.262</v>
      </c>
      <c r="F2146" s="12">
        <v>0.396474</v>
      </c>
      <c r="G2146" s="14">
        <f>IFERROR(__xludf.DUMMYFUNCTION("FILTER(WholeNMJData!E:E,WholeNMJData!$B:$B=$B2146)"),212.7003)</f>
        <v>212.7003</v>
      </c>
      <c r="H2146" s="14">
        <f t="shared" si="4"/>
        <v>7.363703765</v>
      </c>
      <c r="I2146" s="14">
        <f>IFERROR(__xludf.DUMMYFUNCTION("FILTER(WholeNMJData!D:D,WholeNMJData!$B:$B=$B2146)"),74.61333)</f>
        <v>74.61333</v>
      </c>
    </row>
    <row r="2147">
      <c r="A2147" s="3"/>
      <c r="B2147" s="3" t="str">
        <f t="shared" si="3"/>
        <v>shi_04m_m67_a3_003</v>
      </c>
      <c r="C2147" s="9" t="s">
        <v>2188</v>
      </c>
      <c r="D2147" s="12">
        <v>5.0</v>
      </c>
      <c r="E2147" s="12">
        <v>2005.493</v>
      </c>
      <c r="F2147" s="12">
        <v>0.501023</v>
      </c>
      <c r="G2147" s="14">
        <f>IFERROR(__xludf.DUMMYFUNCTION("FILTER(WholeNMJData!E:E,WholeNMJData!$B:$B=$B2147)"),212.7003)</f>
        <v>212.7003</v>
      </c>
      <c r="H2147" s="14">
        <f t="shared" si="4"/>
        <v>9.428726711</v>
      </c>
      <c r="I2147" s="14">
        <f>IFERROR(__xludf.DUMMYFUNCTION("FILTER(WholeNMJData!D:D,WholeNMJData!$B:$B=$B2147)"),74.61333)</f>
        <v>74.61333</v>
      </c>
    </row>
    <row r="2148">
      <c r="A2148" s="3"/>
      <c r="B2148" s="3" t="str">
        <f t="shared" si="3"/>
        <v>shi_04m_m67_a3_003</v>
      </c>
      <c r="C2148" s="9" t="s">
        <v>2189</v>
      </c>
      <c r="D2148" s="12">
        <v>43.0</v>
      </c>
      <c r="E2148" s="12">
        <v>5139.931</v>
      </c>
      <c r="F2148" s="12">
        <v>0.782277</v>
      </c>
      <c r="G2148" s="14">
        <f>IFERROR(__xludf.DUMMYFUNCTION("FILTER(WholeNMJData!E:E,WholeNMJData!$B:$B=$B2148)"),212.7003)</f>
        <v>212.7003</v>
      </c>
      <c r="H2148" s="14">
        <f t="shared" si="4"/>
        <v>24.16513282</v>
      </c>
      <c r="I2148" s="14">
        <f>IFERROR(__xludf.DUMMYFUNCTION("FILTER(WholeNMJData!D:D,WholeNMJData!$B:$B=$B2148)"),74.61333)</f>
        <v>74.61333</v>
      </c>
    </row>
    <row r="2149">
      <c r="A2149" s="3"/>
      <c r="B2149" s="3" t="str">
        <f t="shared" si="3"/>
        <v>shi_04m_m67_a3_003</v>
      </c>
      <c r="C2149" s="9" t="s">
        <v>2190</v>
      </c>
      <c r="D2149" s="12">
        <v>24.0</v>
      </c>
      <c r="E2149" s="12">
        <v>2377.959</v>
      </c>
      <c r="F2149" s="12">
        <v>0.821842</v>
      </c>
      <c r="G2149" s="14">
        <f>IFERROR(__xludf.DUMMYFUNCTION("FILTER(WholeNMJData!E:E,WholeNMJData!$B:$B=$B2149)"),212.7003)</f>
        <v>212.7003</v>
      </c>
      <c r="H2149" s="14">
        <f t="shared" si="4"/>
        <v>11.17985729</v>
      </c>
      <c r="I2149" s="14">
        <f>IFERROR(__xludf.DUMMYFUNCTION("FILTER(WholeNMJData!D:D,WholeNMJData!$B:$B=$B2149)"),74.61333)</f>
        <v>74.61333</v>
      </c>
    </row>
    <row r="2150">
      <c r="A2150" s="3"/>
      <c r="B2150" s="3" t="str">
        <f t="shared" si="3"/>
        <v>shi_04m_m67_a3_003</v>
      </c>
      <c r="C2150" s="9" t="s">
        <v>2191</v>
      </c>
      <c r="D2150" s="12">
        <v>17.0</v>
      </c>
      <c r="E2150" s="12">
        <v>1709.753</v>
      </c>
      <c r="F2150" s="12">
        <v>0.824274</v>
      </c>
      <c r="G2150" s="14">
        <f>IFERROR(__xludf.DUMMYFUNCTION("FILTER(WholeNMJData!E:E,WholeNMJData!$B:$B=$B2150)"),212.7003)</f>
        <v>212.7003</v>
      </c>
      <c r="H2150" s="14">
        <f t="shared" si="4"/>
        <v>8.038319645</v>
      </c>
      <c r="I2150" s="14">
        <f>IFERROR(__xludf.DUMMYFUNCTION("FILTER(WholeNMJData!D:D,WholeNMJData!$B:$B=$B2150)"),74.61333)</f>
        <v>74.61333</v>
      </c>
    </row>
    <row r="2151">
      <c r="A2151" s="3"/>
      <c r="B2151" s="3" t="str">
        <f t="shared" si="3"/>
        <v>shi_04m_m67_a3_003</v>
      </c>
      <c r="C2151" s="9" t="s">
        <v>2192</v>
      </c>
      <c r="D2151" s="12">
        <v>3.0</v>
      </c>
      <c r="E2151" s="12">
        <v>1452.708</v>
      </c>
      <c r="F2151" s="12">
        <v>0.33424</v>
      </c>
      <c r="G2151" s="14">
        <f>IFERROR(__xludf.DUMMYFUNCTION("FILTER(WholeNMJData!E:E,WholeNMJData!$B:$B=$B2151)"),212.7003)</f>
        <v>212.7003</v>
      </c>
      <c r="H2151" s="14">
        <f t="shared" si="4"/>
        <v>6.829835219</v>
      </c>
      <c r="I2151" s="14">
        <f>IFERROR(__xludf.DUMMYFUNCTION("FILTER(WholeNMJData!D:D,WholeNMJData!$B:$B=$B2151)"),74.61333)</f>
        <v>74.61333</v>
      </c>
    </row>
    <row r="2152">
      <c r="A2152" s="3"/>
      <c r="B2152" s="3" t="str">
        <f t="shared" si="3"/>
        <v>shi_04m_m67_a3_003</v>
      </c>
      <c r="C2152" s="9" t="s">
        <v>2193</v>
      </c>
      <c r="D2152" s="12">
        <v>72.0</v>
      </c>
      <c r="E2152" s="12">
        <v>2514.669</v>
      </c>
      <c r="F2152" s="12">
        <v>1.254187</v>
      </c>
      <c r="G2152" s="14">
        <f>IFERROR(__xludf.DUMMYFUNCTION("FILTER(WholeNMJData!E:E,WholeNMJData!$B:$B=$B2152)"),212.7003)</f>
        <v>212.7003</v>
      </c>
      <c r="H2152" s="14">
        <f t="shared" si="4"/>
        <v>11.82259263</v>
      </c>
      <c r="I2152" s="14">
        <f>IFERROR(__xludf.DUMMYFUNCTION("FILTER(WholeNMJData!D:D,WholeNMJData!$B:$B=$B2152)"),74.61333)</f>
        <v>74.61333</v>
      </c>
    </row>
    <row r="2153">
      <c r="A2153" s="3"/>
      <c r="B2153" s="3" t="str">
        <f t="shared" si="3"/>
        <v>shi_04m_m67_a3_003</v>
      </c>
      <c r="C2153" s="9" t="s">
        <v>2194</v>
      </c>
      <c r="D2153" s="12">
        <v>4.0</v>
      </c>
      <c r="E2153" s="12">
        <v>1680.729</v>
      </c>
      <c r="F2153" s="12">
        <v>0.421726</v>
      </c>
      <c r="G2153" s="14">
        <f>IFERROR(__xludf.DUMMYFUNCTION("FILTER(WholeNMJData!E:E,WholeNMJData!$B:$B=$B2153)"),212.7003)</f>
        <v>212.7003</v>
      </c>
      <c r="H2153" s="14">
        <f t="shared" si="4"/>
        <v>7.901864736</v>
      </c>
      <c r="I2153" s="14">
        <f>IFERROR(__xludf.DUMMYFUNCTION("FILTER(WholeNMJData!D:D,WholeNMJData!$B:$B=$B2153)"),74.61333)</f>
        <v>74.61333</v>
      </c>
    </row>
    <row r="2154">
      <c r="A2154" s="3"/>
      <c r="B2154" s="3" t="str">
        <f t="shared" si="3"/>
        <v>shi_04m_m67_a3_003</v>
      </c>
      <c r="C2154" s="9" t="s">
        <v>2195</v>
      </c>
      <c r="D2154" s="12">
        <v>57.0</v>
      </c>
      <c r="E2154" s="12">
        <v>3414.354</v>
      </c>
      <c r="F2154" s="12">
        <v>0.800515</v>
      </c>
      <c r="G2154" s="14">
        <f>IFERROR(__xludf.DUMMYFUNCTION("FILTER(WholeNMJData!E:E,WholeNMJData!$B:$B=$B2154)"),212.7003)</f>
        <v>212.7003</v>
      </c>
      <c r="H2154" s="14">
        <f t="shared" si="4"/>
        <v>16.05241742</v>
      </c>
      <c r="I2154" s="14">
        <f>IFERROR(__xludf.DUMMYFUNCTION("FILTER(WholeNMJData!D:D,WholeNMJData!$B:$B=$B2154)"),74.61333)</f>
        <v>74.61333</v>
      </c>
    </row>
    <row r="2155">
      <c r="A2155" s="3"/>
      <c r="B2155" s="3" t="str">
        <f t="shared" si="3"/>
        <v>shi_04m_m67_a3_003</v>
      </c>
      <c r="C2155" s="9" t="s">
        <v>2196</v>
      </c>
      <c r="D2155" s="12">
        <v>4.0</v>
      </c>
      <c r="E2155" s="12">
        <v>1438.729</v>
      </c>
      <c r="F2155" s="12">
        <v>0.526121</v>
      </c>
      <c r="G2155" s="14">
        <f>IFERROR(__xludf.DUMMYFUNCTION("FILTER(WholeNMJData!E:E,WholeNMJData!$B:$B=$B2155)"),212.7003)</f>
        <v>212.7003</v>
      </c>
      <c r="H2155" s="14">
        <f t="shared" si="4"/>
        <v>6.764113638</v>
      </c>
      <c r="I2155" s="14">
        <f>IFERROR(__xludf.DUMMYFUNCTION("FILTER(WholeNMJData!D:D,WholeNMJData!$B:$B=$B2155)"),74.61333)</f>
        <v>74.61333</v>
      </c>
    </row>
    <row r="2156">
      <c r="A2156" s="3"/>
      <c r="B2156" s="3" t="str">
        <f t="shared" si="3"/>
        <v>shi_04m_m67_a3_003</v>
      </c>
      <c r="C2156" s="9" t="s">
        <v>2197</v>
      </c>
      <c r="D2156" s="12">
        <v>5.0</v>
      </c>
      <c r="E2156" s="12">
        <v>1600.743</v>
      </c>
      <c r="F2156" s="12">
        <v>0.277639</v>
      </c>
      <c r="G2156" s="14">
        <f>IFERROR(__xludf.DUMMYFUNCTION("FILTER(WholeNMJData!E:E,WholeNMJData!$B:$B=$B2156)"),212.7003)</f>
        <v>212.7003</v>
      </c>
      <c r="H2156" s="14">
        <f t="shared" si="4"/>
        <v>7.525814491</v>
      </c>
      <c r="I2156" s="14">
        <f>IFERROR(__xludf.DUMMYFUNCTION("FILTER(WholeNMJData!D:D,WholeNMJData!$B:$B=$B2156)"),74.61333)</f>
        <v>74.61333</v>
      </c>
    </row>
    <row r="2157">
      <c r="A2157" s="3"/>
      <c r="B2157" s="3" t="str">
        <f t="shared" si="3"/>
        <v>shi_04m_m67_a3_003</v>
      </c>
      <c r="C2157" s="9" t="s">
        <v>2198</v>
      </c>
      <c r="D2157" s="12">
        <v>7.0</v>
      </c>
      <c r="E2157" s="12">
        <v>2035.258</v>
      </c>
      <c r="F2157" s="12">
        <v>0.704352</v>
      </c>
      <c r="G2157" s="14">
        <f>IFERROR(__xludf.DUMMYFUNCTION("FILTER(WholeNMJData!E:E,WholeNMJData!$B:$B=$B2157)"),212.7003)</f>
        <v>212.7003</v>
      </c>
      <c r="H2157" s="14">
        <f t="shared" si="4"/>
        <v>9.568665394</v>
      </c>
      <c r="I2157" s="14">
        <f>IFERROR(__xludf.DUMMYFUNCTION("FILTER(WholeNMJData!D:D,WholeNMJData!$B:$B=$B2157)"),74.61333)</f>
        <v>74.61333</v>
      </c>
    </row>
    <row r="2158">
      <c r="A2158" s="3"/>
      <c r="B2158" s="3" t="str">
        <f t="shared" si="3"/>
        <v>shi_04m_m67_a3_003</v>
      </c>
      <c r="C2158" s="9" t="s">
        <v>2199</v>
      </c>
      <c r="D2158" s="12">
        <v>3.0</v>
      </c>
      <c r="E2158" s="12">
        <v>1753.634</v>
      </c>
      <c r="F2158" s="12">
        <v>0.322372</v>
      </c>
      <c r="G2158" s="14">
        <f>IFERROR(__xludf.DUMMYFUNCTION("FILTER(WholeNMJData!E:E,WholeNMJData!$B:$B=$B2158)"),212.7003)</f>
        <v>212.7003</v>
      </c>
      <c r="H2158" s="14">
        <f t="shared" si="4"/>
        <v>8.244624009</v>
      </c>
      <c r="I2158" s="14">
        <f>IFERROR(__xludf.DUMMYFUNCTION("FILTER(WholeNMJData!D:D,WholeNMJData!$B:$B=$B2158)"),74.61333)</f>
        <v>74.61333</v>
      </c>
    </row>
    <row r="2159">
      <c r="A2159" s="3"/>
      <c r="B2159" s="3" t="str">
        <f t="shared" si="3"/>
        <v>shi_04m_m67_a3_003</v>
      </c>
      <c r="C2159" s="9" t="s">
        <v>2200</v>
      </c>
      <c r="D2159" s="12">
        <v>4.0</v>
      </c>
      <c r="E2159" s="12">
        <v>1713.006</v>
      </c>
      <c r="F2159" s="12">
        <v>0.265888</v>
      </c>
      <c r="G2159" s="14">
        <f>IFERROR(__xludf.DUMMYFUNCTION("FILTER(WholeNMJData!E:E,WholeNMJData!$B:$B=$B2159)"),212.7003)</f>
        <v>212.7003</v>
      </c>
      <c r="H2159" s="14">
        <f t="shared" si="4"/>
        <v>8.053613465</v>
      </c>
      <c r="I2159" s="14">
        <f>IFERROR(__xludf.DUMMYFUNCTION("FILTER(WholeNMJData!D:D,WholeNMJData!$B:$B=$B2159)"),74.61333)</f>
        <v>74.61333</v>
      </c>
    </row>
    <row r="2160">
      <c r="A2160" s="3"/>
      <c r="B2160" s="3" t="str">
        <f t="shared" si="3"/>
        <v>shi_05m_m67_a3_001</v>
      </c>
      <c r="C2160" s="9" t="s">
        <v>2201</v>
      </c>
      <c r="D2160" s="12">
        <v>83.0</v>
      </c>
      <c r="E2160" s="12">
        <v>3219.068</v>
      </c>
      <c r="F2160" s="12">
        <v>0.879079</v>
      </c>
      <c r="G2160" s="14">
        <f>IFERROR(__xludf.DUMMYFUNCTION("FILTER(WholeNMJData!E:E,WholeNMJData!$B:$B=$B2160)"),256.4041)</f>
        <v>256.4041</v>
      </c>
      <c r="H2160" s="14">
        <f t="shared" si="4"/>
        <v>12.55466664</v>
      </c>
      <c r="I2160" s="14">
        <f>IFERROR(__xludf.DUMMYFUNCTION("FILTER(WholeNMJData!D:D,WholeNMJData!$B:$B=$B2160)"),105.1911)</f>
        <v>105.1911</v>
      </c>
    </row>
    <row r="2161">
      <c r="A2161" s="3"/>
      <c r="B2161" s="3" t="str">
        <f t="shared" si="3"/>
        <v>shi_05m_m67_a3_001</v>
      </c>
      <c r="C2161" s="9" t="s">
        <v>2202</v>
      </c>
      <c r="D2161" s="12">
        <v>50.0</v>
      </c>
      <c r="E2161" s="12">
        <v>3130.998</v>
      </c>
      <c r="F2161" s="12">
        <v>0.971234</v>
      </c>
      <c r="G2161" s="14">
        <f>IFERROR(__xludf.DUMMYFUNCTION("FILTER(WholeNMJData!E:E,WholeNMJData!$B:$B=$B2161)"),256.4041)</f>
        <v>256.4041</v>
      </c>
      <c r="H2161" s="14">
        <f t="shared" si="4"/>
        <v>12.21118539</v>
      </c>
      <c r="I2161" s="14">
        <f>IFERROR(__xludf.DUMMYFUNCTION("FILTER(WholeNMJData!D:D,WholeNMJData!$B:$B=$B2161)"),105.1911)</f>
        <v>105.1911</v>
      </c>
    </row>
    <row r="2162">
      <c r="A2162" s="3"/>
      <c r="B2162" s="3" t="str">
        <f t="shared" si="3"/>
        <v>shi_05m_m67_a3_001</v>
      </c>
      <c r="C2162" s="9" t="s">
        <v>2203</v>
      </c>
      <c r="D2162" s="12">
        <v>9.0</v>
      </c>
      <c r="E2162" s="12">
        <v>2869.458</v>
      </c>
      <c r="F2162" s="12">
        <v>0.582827</v>
      </c>
      <c r="G2162" s="14">
        <f>IFERROR(__xludf.DUMMYFUNCTION("FILTER(WholeNMJData!E:E,WholeNMJData!$B:$B=$B2162)"),256.4041)</f>
        <v>256.4041</v>
      </c>
      <c r="H2162" s="14">
        <f t="shared" si="4"/>
        <v>11.1911549</v>
      </c>
      <c r="I2162" s="14">
        <f>IFERROR(__xludf.DUMMYFUNCTION("FILTER(WholeNMJData!D:D,WholeNMJData!$B:$B=$B2162)"),105.1911)</f>
        <v>105.1911</v>
      </c>
    </row>
    <row r="2163">
      <c r="A2163" s="3"/>
      <c r="B2163" s="3" t="str">
        <f t="shared" si="3"/>
        <v>shi_05m_m67_a3_001</v>
      </c>
      <c r="C2163" s="9" t="s">
        <v>2204</v>
      </c>
      <c r="D2163" s="12">
        <v>18.0</v>
      </c>
      <c r="E2163" s="12">
        <v>3284.729</v>
      </c>
      <c r="F2163" s="12">
        <v>0.746629</v>
      </c>
      <c r="G2163" s="14">
        <f>IFERROR(__xludf.DUMMYFUNCTION("FILTER(WholeNMJData!E:E,WholeNMJData!$B:$B=$B2163)"),256.4041)</f>
        <v>256.4041</v>
      </c>
      <c r="H2163" s="14">
        <f t="shared" si="4"/>
        <v>12.81075069</v>
      </c>
      <c r="I2163" s="14">
        <f>IFERROR(__xludf.DUMMYFUNCTION("FILTER(WholeNMJData!D:D,WholeNMJData!$B:$B=$B2163)"),105.1911)</f>
        <v>105.1911</v>
      </c>
    </row>
    <row r="2164">
      <c r="A2164" s="3"/>
      <c r="B2164" s="3" t="str">
        <f t="shared" si="3"/>
        <v>shi_05m_m67_a3_001</v>
      </c>
      <c r="C2164" s="9" t="s">
        <v>2205</v>
      </c>
      <c r="D2164" s="12">
        <v>25.0</v>
      </c>
      <c r="E2164" s="12">
        <v>3098.089</v>
      </c>
      <c r="F2164" s="12">
        <v>1.257678</v>
      </c>
      <c r="G2164" s="14">
        <f>IFERROR(__xludf.DUMMYFUNCTION("FILTER(WholeNMJData!E:E,WholeNMJData!$B:$B=$B2164)"),256.4041)</f>
        <v>256.4041</v>
      </c>
      <c r="H2164" s="14">
        <f t="shared" si="4"/>
        <v>12.08283721</v>
      </c>
      <c r="I2164" s="14">
        <f>IFERROR(__xludf.DUMMYFUNCTION("FILTER(WholeNMJData!D:D,WholeNMJData!$B:$B=$B2164)"),105.1911)</f>
        <v>105.1911</v>
      </c>
    </row>
    <row r="2165">
      <c r="A2165" s="3"/>
      <c r="B2165" s="3" t="str">
        <f t="shared" si="3"/>
        <v>shi_05m_m67_a3_001</v>
      </c>
      <c r="C2165" s="9" t="s">
        <v>2206</v>
      </c>
      <c r="D2165" s="12">
        <v>32.0</v>
      </c>
      <c r="E2165" s="12">
        <v>3221.191</v>
      </c>
      <c r="F2165" s="12">
        <v>1.163002</v>
      </c>
      <c r="G2165" s="14">
        <f>IFERROR(__xludf.DUMMYFUNCTION("FILTER(WholeNMJData!E:E,WholeNMJData!$B:$B=$B2165)"),256.4041)</f>
        <v>256.4041</v>
      </c>
      <c r="H2165" s="14">
        <f t="shared" si="4"/>
        <v>12.56294654</v>
      </c>
      <c r="I2165" s="14">
        <f>IFERROR(__xludf.DUMMYFUNCTION("FILTER(WholeNMJData!D:D,WholeNMJData!$B:$B=$B2165)"),105.1911)</f>
        <v>105.1911</v>
      </c>
    </row>
    <row r="2166">
      <c r="A2166" s="3"/>
      <c r="B2166" s="3" t="str">
        <f t="shared" si="3"/>
        <v>shi_05m_m67_a3_001</v>
      </c>
      <c r="C2166" s="9" t="s">
        <v>2207</v>
      </c>
      <c r="D2166" s="12">
        <v>28.0</v>
      </c>
      <c r="E2166" s="12">
        <v>3185.468</v>
      </c>
      <c r="F2166" s="12">
        <v>1.03404</v>
      </c>
      <c r="G2166" s="14">
        <f>IFERROR(__xludf.DUMMYFUNCTION("FILTER(WholeNMJData!E:E,WholeNMJData!$B:$B=$B2166)"),256.4041)</f>
        <v>256.4041</v>
      </c>
      <c r="H2166" s="14">
        <f t="shared" si="4"/>
        <v>12.42362349</v>
      </c>
      <c r="I2166" s="14">
        <f>IFERROR(__xludf.DUMMYFUNCTION("FILTER(WholeNMJData!D:D,WholeNMJData!$B:$B=$B2166)"),105.1911)</f>
        <v>105.1911</v>
      </c>
    </row>
    <row r="2167">
      <c r="A2167" s="3"/>
      <c r="B2167" s="3" t="str">
        <f t="shared" si="3"/>
        <v>shi_05m_m67_a3_001</v>
      </c>
      <c r="C2167" s="9" t="s">
        <v>2208</v>
      </c>
      <c r="D2167" s="12">
        <v>6.0</v>
      </c>
      <c r="E2167" s="12">
        <v>2511.218</v>
      </c>
      <c r="F2167" s="12">
        <v>0.637575</v>
      </c>
      <c r="G2167" s="14">
        <f>IFERROR(__xludf.DUMMYFUNCTION("FILTER(WholeNMJData!E:E,WholeNMJData!$B:$B=$B2167)"),256.4041)</f>
        <v>256.4041</v>
      </c>
      <c r="H2167" s="14">
        <f t="shared" si="4"/>
        <v>9.793985354</v>
      </c>
      <c r="I2167" s="14">
        <f>IFERROR(__xludf.DUMMYFUNCTION("FILTER(WholeNMJData!D:D,WholeNMJData!$B:$B=$B2167)"),105.1911)</f>
        <v>105.1911</v>
      </c>
    </row>
    <row r="2168">
      <c r="A2168" s="3"/>
      <c r="B2168" s="3" t="str">
        <f t="shared" si="3"/>
        <v>shi_05m_m67_a3_001</v>
      </c>
      <c r="C2168" s="9" t="s">
        <v>2209</v>
      </c>
      <c r="D2168" s="12">
        <v>5.0</v>
      </c>
      <c r="E2168" s="12">
        <v>2409.959</v>
      </c>
      <c r="F2168" s="12">
        <v>0.24563</v>
      </c>
      <c r="G2168" s="14">
        <f>IFERROR(__xludf.DUMMYFUNCTION("FILTER(WholeNMJData!E:E,WholeNMJData!$B:$B=$B2168)"),256.4041)</f>
        <v>256.4041</v>
      </c>
      <c r="H2168" s="14">
        <f t="shared" si="4"/>
        <v>9.399065772</v>
      </c>
      <c r="I2168" s="14">
        <f>IFERROR(__xludf.DUMMYFUNCTION("FILTER(WholeNMJData!D:D,WholeNMJData!$B:$B=$B2168)"),105.1911)</f>
        <v>105.1911</v>
      </c>
    </row>
    <row r="2169">
      <c r="A2169" s="3"/>
      <c r="B2169" s="3" t="str">
        <f t="shared" si="3"/>
        <v>shi_05m_m67_a3_001</v>
      </c>
      <c r="C2169" s="9" t="s">
        <v>2210</v>
      </c>
      <c r="D2169" s="12">
        <v>6.0</v>
      </c>
      <c r="E2169" s="12">
        <v>2699.061</v>
      </c>
      <c r="F2169" s="12">
        <v>0.708955</v>
      </c>
      <c r="G2169" s="14">
        <f>IFERROR(__xludf.DUMMYFUNCTION("FILTER(WholeNMJData!E:E,WholeNMJData!$B:$B=$B2169)"),256.4041)</f>
        <v>256.4041</v>
      </c>
      <c r="H2169" s="14">
        <f t="shared" si="4"/>
        <v>10.52659064</v>
      </c>
      <c r="I2169" s="14">
        <f>IFERROR(__xludf.DUMMYFUNCTION("FILTER(WholeNMJData!D:D,WholeNMJData!$B:$B=$B2169)"),105.1911)</f>
        <v>105.1911</v>
      </c>
    </row>
    <row r="2170">
      <c r="A2170" s="3"/>
      <c r="B2170" s="3" t="str">
        <f t="shared" si="3"/>
        <v>shi_05m_m67_a3_001</v>
      </c>
      <c r="C2170" s="9" t="s">
        <v>2211</v>
      </c>
      <c r="D2170" s="12">
        <v>61.0</v>
      </c>
      <c r="E2170" s="12">
        <v>3151.419</v>
      </c>
      <c r="F2170" s="12">
        <v>1.236946</v>
      </c>
      <c r="G2170" s="14">
        <f>IFERROR(__xludf.DUMMYFUNCTION("FILTER(WholeNMJData!E:E,WholeNMJData!$B:$B=$B2170)"),256.4041)</f>
        <v>256.4041</v>
      </c>
      <c r="H2170" s="14">
        <f t="shared" si="4"/>
        <v>12.2908292</v>
      </c>
      <c r="I2170" s="14">
        <f>IFERROR(__xludf.DUMMYFUNCTION("FILTER(WholeNMJData!D:D,WholeNMJData!$B:$B=$B2170)"),105.1911)</f>
        <v>105.1911</v>
      </c>
    </row>
    <row r="2171">
      <c r="A2171" s="3"/>
      <c r="B2171" s="3" t="str">
        <f t="shared" si="3"/>
        <v>shi_05m_m67_a3_001</v>
      </c>
      <c r="C2171" s="9" t="s">
        <v>2212</v>
      </c>
      <c r="D2171" s="12">
        <v>3.0</v>
      </c>
      <c r="E2171" s="12">
        <v>1718.182</v>
      </c>
      <c r="F2171" s="12">
        <v>0.150449</v>
      </c>
      <c r="G2171" s="14">
        <f>IFERROR(__xludf.DUMMYFUNCTION("FILTER(WholeNMJData!E:E,WholeNMJData!$B:$B=$B2171)"),256.4041)</f>
        <v>256.4041</v>
      </c>
      <c r="H2171" s="14">
        <f t="shared" si="4"/>
        <v>6.701070693</v>
      </c>
      <c r="I2171" s="14">
        <f>IFERROR(__xludf.DUMMYFUNCTION("FILTER(WholeNMJData!D:D,WholeNMJData!$B:$B=$B2171)"),105.1911)</f>
        <v>105.1911</v>
      </c>
    </row>
    <row r="2172">
      <c r="A2172" s="3"/>
      <c r="B2172" s="3" t="str">
        <f t="shared" si="3"/>
        <v>shi_05m_m67_a3_001</v>
      </c>
      <c r="C2172" s="9" t="s">
        <v>2213</v>
      </c>
      <c r="D2172" s="12">
        <v>7.0</v>
      </c>
      <c r="E2172" s="12">
        <v>2565.169</v>
      </c>
      <c r="F2172" s="12">
        <v>0.565885</v>
      </c>
      <c r="G2172" s="14">
        <f>IFERROR(__xludf.DUMMYFUNCTION("FILTER(WholeNMJData!E:E,WholeNMJData!$B:$B=$B2172)"),256.4041)</f>
        <v>256.4041</v>
      </c>
      <c r="H2172" s="14">
        <f t="shared" si="4"/>
        <v>10.00439931</v>
      </c>
      <c r="I2172" s="14">
        <f>IFERROR(__xludf.DUMMYFUNCTION("FILTER(WholeNMJData!D:D,WholeNMJData!$B:$B=$B2172)"),105.1911)</f>
        <v>105.1911</v>
      </c>
    </row>
    <row r="2173">
      <c r="A2173" s="3"/>
      <c r="B2173" s="3" t="str">
        <f t="shared" si="3"/>
        <v>shi_05m_m67_a3_001</v>
      </c>
      <c r="C2173" s="9" t="s">
        <v>2214</v>
      </c>
      <c r="D2173" s="12">
        <v>3.0</v>
      </c>
      <c r="E2173" s="12">
        <v>2294.331</v>
      </c>
      <c r="F2173" s="12">
        <v>0.311443</v>
      </c>
      <c r="G2173" s="14">
        <f>IFERROR(__xludf.DUMMYFUNCTION("FILTER(WholeNMJData!E:E,WholeNMJData!$B:$B=$B2173)"),256.4041)</f>
        <v>256.4041</v>
      </c>
      <c r="H2173" s="14">
        <f t="shared" si="4"/>
        <v>8.948105744</v>
      </c>
      <c r="I2173" s="14">
        <f>IFERROR(__xludf.DUMMYFUNCTION("FILTER(WholeNMJData!D:D,WholeNMJData!$B:$B=$B2173)"),105.1911)</f>
        <v>105.1911</v>
      </c>
    </row>
    <row r="2174">
      <c r="A2174" s="3"/>
      <c r="B2174" s="3" t="str">
        <f t="shared" si="3"/>
        <v>shi_05m_m67_a3_001</v>
      </c>
      <c r="C2174" s="9" t="s">
        <v>2215</v>
      </c>
      <c r="D2174" s="12">
        <v>7.0</v>
      </c>
      <c r="E2174" s="12">
        <v>2926.568</v>
      </c>
      <c r="F2174" s="12">
        <v>0.871751</v>
      </c>
      <c r="G2174" s="14">
        <f>IFERROR(__xludf.DUMMYFUNCTION("FILTER(WholeNMJData!E:E,WholeNMJData!$B:$B=$B2174)"),256.4041)</f>
        <v>256.4041</v>
      </c>
      <c r="H2174" s="14">
        <f t="shared" si="4"/>
        <v>11.41388925</v>
      </c>
      <c r="I2174" s="14">
        <f>IFERROR(__xludf.DUMMYFUNCTION("FILTER(WholeNMJData!D:D,WholeNMJData!$B:$B=$B2174)"),105.1911)</f>
        <v>105.1911</v>
      </c>
    </row>
    <row r="2175">
      <c r="A2175" s="3"/>
      <c r="B2175" s="3" t="str">
        <f t="shared" si="3"/>
        <v>shi_05m_m67_a3_001</v>
      </c>
      <c r="C2175" s="9" t="s">
        <v>2216</v>
      </c>
      <c r="D2175" s="12">
        <v>3.0</v>
      </c>
      <c r="E2175" s="12">
        <v>3110.457</v>
      </c>
      <c r="F2175" s="12">
        <v>0.53945</v>
      </c>
      <c r="G2175" s="14">
        <f>IFERROR(__xludf.DUMMYFUNCTION("FILTER(WholeNMJData!E:E,WholeNMJData!$B:$B=$B2175)"),256.4041)</f>
        <v>256.4041</v>
      </c>
      <c r="H2175" s="14">
        <f t="shared" si="4"/>
        <v>12.13107357</v>
      </c>
      <c r="I2175" s="14">
        <f>IFERROR(__xludf.DUMMYFUNCTION("FILTER(WholeNMJData!D:D,WholeNMJData!$B:$B=$B2175)"),105.1911)</f>
        <v>105.1911</v>
      </c>
    </row>
    <row r="2176">
      <c r="A2176" s="3"/>
      <c r="B2176" s="3" t="str">
        <f t="shared" si="3"/>
        <v>shi_05m_m67_a3_001</v>
      </c>
      <c r="C2176" s="9" t="s">
        <v>2217</v>
      </c>
      <c r="D2176" s="12">
        <v>8.0</v>
      </c>
      <c r="E2176" s="12">
        <v>2589.114</v>
      </c>
      <c r="F2176" s="12">
        <v>0.726733</v>
      </c>
      <c r="G2176" s="14">
        <f>IFERROR(__xludf.DUMMYFUNCTION("FILTER(WholeNMJData!E:E,WholeNMJData!$B:$B=$B2176)"),256.4041)</f>
        <v>256.4041</v>
      </c>
      <c r="H2176" s="14">
        <f t="shared" si="4"/>
        <v>10.09778705</v>
      </c>
      <c r="I2176" s="14">
        <f>IFERROR(__xludf.DUMMYFUNCTION("FILTER(WholeNMJData!D:D,WholeNMJData!$B:$B=$B2176)"),105.1911)</f>
        <v>105.1911</v>
      </c>
    </row>
    <row r="2177">
      <c r="A2177" s="3"/>
      <c r="B2177" s="3" t="str">
        <f t="shared" si="3"/>
        <v>shi_05m_m67_a3_001</v>
      </c>
      <c r="C2177" s="9" t="s">
        <v>2218</v>
      </c>
      <c r="D2177" s="12">
        <v>19.0</v>
      </c>
      <c r="E2177" s="12">
        <v>2710.758</v>
      </c>
      <c r="F2177" s="12">
        <v>0.678811</v>
      </c>
      <c r="G2177" s="14">
        <f>IFERROR(__xludf.DUMMYFUNCTION("FILTER(WholeNMJData!E:E,WholeNMJData!$B:$B=$B2177)"),256.4041)</f>
        <v>256.4041</v>
      </c>
      <c r="H2177" s="14">
        <f t="shared" si="4"/>
        <v>10.57221004</v>
      </c>
      <c r="I2177" s="14">
        <f>IFERROR(__xludf.DUMMYFUNCTION("FILTER(WholeNMJData!D:D,WholeNMJData!$B:$B=$B2177)"),105.1911)</f>
        <v>105.1911</v>
      </c>
    </row>
    <row r="2178">
      <c r="A2178" s="3"/>
      <c r="B2178" s="3" t="str">
        <f t="shared" si="3"/>
        <v>shi_05m_m67_a3_001</v>
      </c>
      <c r="C2178" s="9" t="s">
        <v>2219</v>
      </c>
      <c r="D2178" s="12">
        <v>3.0</v>
      </c>
      <c r="E2178" s="12">
        <v>2137.071</v>
      </c>
      <c r="F2178" s="12">
        <v>0.304598</v>
      </c>
      <c r="G2178" s="14">
        <f>IFERROR(__xludf.DUMMYFUNCTION("FILTER(WholeNMJData!E:E,WholeNMJData!$B:$B=$B2178)"),256.4041)</f>
        <v>256.4041</v>
      </c>
      <c r="H2178" s="14">
        <f t="shared" si="4"/>
        <v>8.334777018</v>
      </c>
      <c r="I2178" s="14">
        <f>IFERROR(__xludf.DUMMYFUNCTION("FILTER(WholeNMJData!D:D,WholeNMJData!$B:$B=$B2178)"),105.1911)</f>
        <v>105.1911</v>
      </c>
    </row>
    <row r="2179">
      <c r="A2179" s="3"/>
      <c r="B2179" s="3" t="str">
        <f t="shared" si="3"/>
        <v>shi_05m_m67_a3_001</v>
      </c>
      <c r="C2179" s="9" t="s">
        <v>2220</v>
      </c>
      <c r="D2179" s="12">
        <v>8.0</v>
      </c>
      <c r="E2179" s="12">
        <v>2657.008</v>
      </c>
      <c r="F2179" s="12">
        <v>0.660125</v>
      </c>
      <c r="G2179" s="14">
        <f>IFERROR(__xludf.DUMMYFUNCTION("FILTER(WholeNMJData!E:E,WholeNMJData!$B:$B=$B2179)"),256.4041)</f>
        <v>256.4041</v>
      </c>
      <c r="H2179" s="14">
        <f t="shared" si="4"/>
        <v>10.36258001</v>
      </c>
      <c r="I2179" s="14">
        <f>IFERROR(__xludf.DUMMYFUNCTION("FILTER(WholeNMJData!D:D,WholeNMJData!$B:$B=$B2179)"),105.1911)</f>
        <v>105.1911</v>
      </c>
    </row>
    <row r="2180">
      <c r="A2180" s="3"/>
      <c r="B2180" s="3" t="str">
        <f t="shared" si="3"/>
        <v>shi_05m_m67_a3_001</v>
      </c>
      <c r="C2180" s="9" t="s">
        <v>2221</v>
      </c>
      <c r="D2180" s="12">
        <v>11.0</v>
      </c>
      <c r="E2180" s="12">
        <v>3660.873</v>
      </c>
      <c r="F2180" s="12">
        <v>0.705971</v>
      </c>
      <c r="G2180" s="14">
        <f>IFERROR(__xludf.DUMMYFUNCTION("FILTER(WholeNMJData!E:E,WholeNMJData!$B:$B=$B2180)"),256.4041)</f>
        <v>256.4041</v>
      </c>
      <c r="H2180" s="14">
        <f t="shared" si="4"/>
        <v>14.27774751</v>
      </c>
      <c r="I2180" s="14">
        <f>IFERROR(__xludf.DUMMYFUNCTION("FILTER(WholeNMJData!D:D,WholeNMJData!$B:$B=$B2180)"),105.1911)</f>
        <v>105.1911</v>
      </c>
    </row>
    <row r="2181">
      <c r="A2181" s="3"/>
      <c r="B2181" s="3" t="str">
        <f t="shared" si="3"/>
        <v>shi_05m_m67_a3_001</v>
      </c>
      <c r="C2181" s="9" t="s">
        <v>2222</v>
      </c>
      <c r="D2181" s="12">
        <v>19.0</v>
      </c>
      <c r="E2181" s="12">
        <v>2315.527</v>
      </c>
      <c r="F2181" s="12">
        <v>0.631163</v>
      </c>
      <c r="G2181" s="14">
        <f>IFERROR(__xludf.DUMMYFUNCTION("FILTER(WholeNMJData!E:E,WholeNMJData!$B:$B=$B2181)"),256.4041)</f>
        <v>256.4041</v>
      </c>
      <c r="H2181" s="14">
        <f t="shared" si="4"/>
        <v>9.030772129</v>
      </c>
      <c r="I2181" s="14">
        <f>IFERROR(__xludf.DUMMYFUNCTION("FILTER(WholeNMJData!D:D,WholeNMJData!$B:$B=$B2181)"),105.1911)</f>
        <v>105.1911</v>
      </c>
    </row>
    <row r="2182">
      <c r="A2182" s="3"/>
      <c r="B2182" s="3" t="str">
        <f t="shared" si="3"/>
        <v>shi_05m_m67_a3_001</v>
      </c>
      <c r="C2182" s="9" t="s">
        <v>2223</v>
      </c>
      <c r="D2182" s="12">
        <v>3.0</v>
      </c>
      <c r="E2182" s="12">
        <v>2860.964</v>
      </c>
      <c r="F2182" s="12">
        <v>0.511436</v>
      </c>
      <c r="G2182" s="14">
        <f>IFERROR(__xludf.DUMMYFUNCTION("FILTER(WholeNMJData!E:E,WholeNMJData!$B:$B=$B2182)"),256.4041)</f>
        <v>256.4041</v>
      </c>
      <c r="H2182" s="14">
        <f t="shared" si="4"/>
        <v>11.1580275</v>
      </c>
      <c r="I2182" s="14">
        <f>IFERROR(__xludf.DUMMYFUNCTION("FILTER(WholeNMJData!D:D,WholeNMJData!$B:$B=$B2182)"),105.1911)</f>
        <v>105.1911</v>
      </c>
    </row>
    <row r="2183">
      <c r="A2183" s="3"/>
      <c r="B2183" s="3" t="str">
        <f t="shared" si="3"/>
        <v>shi_05m_m67_a3_001</v>
      </c>
      <c r="C2183" s="9" t="s">
        <v>2224</v>
      </c>
      <c r="D2183" s="12">
        <v>16.0</v>
      </c>
      <c r="E2183" s="12">
        <v>3429.354</v>
      </c>
      <c r="F2183" s="12">
        <v>0.756086</v>
      </c>
      <c r="G2183" s="14">
        <f>IFERROR(__xludf.DUMMYFUNCTION("FILTER(WholeNMJData!E:E,WholeNMJData!$B:$B=$B2183)"),256.4041)</f>
        <v>256.4041</v>
      </c>
      <c r="H2183" s="14">
        <f t="shared" si="4"/>
        <v>13.37480173</v>
      </c>
      <c r="I2183" s="14">
        <f>IFERROR(__xludf.DUMMYFUNCTION("FILTER(WholeNMJData!D:D,WholeNMJData!$B:$B=$B2183)"),105.1911)</f>
        <v>105.1911</v>
      </c>
    </row>
    <row r="2184">
      <c r="A2184" s="3"/>
      <c r="B2184" s="3" t="str">
        <f t="shared" si="3"/>
        <v>shi_05m_m67_a3_001</v>
      </c>
      <c r="C2184" s="9" t="s">
        <v>2225</v>
      </c>
      <c r="D2184" s="12">
        <v>13.0</v>
      </c>
      <c r="E2184" s="12">
        <v>2785.769</v>
      </c>
      <c r="F2184" s="12">
        <v>0.810966</v>
      </c>
      <c r="G2184" s="14">
        <f>IFERROR(__xludf.DUMMYFUNCTION("FILTER(WholeNMJData!E:E,WholeNMJData!$B:$B=$B2184)"),256.4041)</f>
        <v>256.4041</v>
      </c>
      <c r="H2184" s="14">
        <f t="shared" si="4"/>
        <v>10.86475996</v>
      </c>
      <c r="I2184" s="14">
        <f>IFERROR(__xludf.DUMMYFUNCTION("FILTER(WholeNMJData!D:D,WholeNMJData!$B:$B=$B2184)"),105.1911)</f>
        <v>105.1911</v>
      </c>
    </row>
    <row r="2185">
      <c r="A2185" s="3"/>
      <c r="B2185" s="3" t="str">
        <f t="shared" si="3"/>
        <v>shi_05m_m67_a3_001</v>
      </c>
      <c r="C2185" s="9" t="s">
        <v>2226</v>
      </c>
      <c r="D2185" s="12">
        <v>26.0</v>
      </c>
      <c r="E2185" s="12">
        <v>2737.204</v>
      </c>
      <c r="F2185" s="12">
        <v>0.86763</v>
      </c>
      <c r="G2185" s="14">
        <f>IFERROR(__xludf.DUMMYFUNCTION("FILTER(WholeNMJData!E:E,WholeNMJData!$B:$B=$B2185)"),256.4041)</f>
        <v>256.4041</v>
      </c>
      <c r="H2185" s="14">
        <f t="shared" si="4"/>
        <v>10.67535192</v>
      </c>
      <c r="I2185" s="14">
        <f>IFERROR(__xludf.DUMMYFUNCTION("FILTER(WholeNMJData!D:D,WholeNMJData!$B:$B=$B2185)"),105.1911)</f>
        <v>105.1911</v>
      </c>
    </row>
    <row r="2186">
      <c r="A2186" s="3"/>
      <c r="B2186" s="3" t="str">
        <f t="shared" si="3"/>
        <v>shi_05m_m67_a3_001</v>
      </c>
      <c r="C2186" s="9" t="s">
        <v>2227</v>
      </c>
      <c r="D2186" s="12">
        <v>37.0</v>
      </c>
      <c r="E2186" s="12">
        <v>3607.253</v>
      </c>
      <c r="F2186" s="12">
        <v>0.770771</v>
      </c>
      <c r="G2186" s="14">
        <f>IFERROR(__xludf.DUMMYFUNCTION("FILTER(WholeNMJData!E:E,WholeNMJData!$B:$B=$B2186)"),256.4041)</f>
        <v>256.4041</v>
      </c>
      <c r="H2186" s="14">
        <f t="shared" si="4"/>
        <v>14.06862449</v>
      </c>
      <c r="I2186" s="14">
        <f>IFERROR(__xludf.DUMMYFUNCTION("FILTER(WholeNMJData!D:D,WholeNMJData!$B:$B=$B2186)"),105.1911)</f>
        <v>105.1911</v>
      </c>
    </row>
    <row r="2187">
      <c r="A2187" s="3"/>
      <c r="B2187" s="3" t="str">
        <f t="shared" si="3"/>
        <v>shi_05m_m67_a3_001</v>
      </c>
      <c r="C2187" s="9" t="s">
        <v>2228</v>
      </c>
      <c r="D2187" s="12">
        <v>3.0</v>
      </c>
      <c r="E2187" s="12">
        <v>2268.319</v>
      </c>
      <c r="F2187" s="12">
        <v>0.450663</v>
      </c>
      <c r="G2187" s="14">
        <f>IFERROR(__xludf.DUMMYFUNCTION("FILTER(WholeNMJData!E:E,WholeNMJData!$B:$B=$B2187)"),256.4041)</f>
        <v>256.4041</v>
      </c>
      <c r="H2187" s="14">
        <f t="shared" si="4"/>
        <v>8.846656508</v>
      </c>
      <c r="I2187" s="14">
        <f>IFERROR(__xludf.DUMMYFUNCTION("FILTER(WholeNMJData!D:D,WholeNMJData!$B:$B=$B2187)"),105.1911)</f>
        <v>105.1911</v>
      </c>
    </row>
    <row r="2188">
      <c r="A2188" s="3"/>
      <c r="B2188" s="3" t="str">
        <f t="shared" si="3"/>
        <v>shi_05m_m67_a3_001</v>
      </c>
      <c r="C2188" s="9" t="s">
        <v>2229</v>
      </c>
      <c r="D2188" s="12">
        <v>20.0</v>
      </c>
      <c r="E2188" s="12">
        <v>3086.242</v>
      </c>
      <c r="F2188" s="12">
        <v>0.712783</v>
      </c>
      <c r="G2188" s="14">
        <f>IFERROR(__xludf.DUMMYFUNCTION("FILTER(WholeNMJData!E:E,WholeNMJData!$B:$B=$B2188)"),256.4041)</f>
        <v>256.4041</v>
      </c>
      <c r="H2188" s="14">
        <f t="shared" si="4"/>
        <v>12.0366328</v>
      </c>
      <c r="I2188" s="14">
        <f>IFERROR(__xludf.DUMMYFUNCTION("FILTER(WholeNMJData!D:D,WholeNMJData!$B:$B=$B2188)"),105.1911)</f>
        <v>105.1911</v>
      </c>
    </row>
    <row r="2189">
      <c r="A2189" s="3"/>
      <c r="B2189" s="3" t="str">
        <f t="shared" si="3"/>
        <v>shi_05m_m67_a3_001</v>
      </c>
      <c r="C2189" s="9" t="s">
        <v>2230</v>
      </c>
      <c r="D2189" s="12">
        <v>10.0</v>
      </c>
      <c r="E2189" s="12">
        <v>2463.662</v>
      </c>
      <c r="F2189" s="12">
        <v>0.595814</v>
      </c>
      <c r="G2189" s="14">
        <f>IFERROR(__xludf.DUMMYFUNCTION("FILTER(WholeNMJData!E:E,WholeNMJData!$B:$B=$B2189)"),256.4041)</f>
        <v>256.4041</v>
      </c>
      <c r="H2189" s="14">
        <f t="shared" si="4"/>
        <v>9.6085125</v>
      </c>
      <c r="I2189" s="14">
        <f>IFERROR(__xludf.DUMMYFUNCTION("FILTER(WholeNMJData!D:D,WholeNMJData!$B:$B=$B2189)"),105.1911)</f>
        <v>105.1911</v>
      </c>
    </row>
    <row r="2190">
      <c r="A2190" s="3"/>
      <c r="B2190" s="3" t="str">
        <f t="shared" si="3"/>
        <v>shi_05m_m67_a3_001</v>
      </c>
      <c r="C2190" s="9" t="s">
        <v>2231</v>
      </c>
      <c r="D2190" s="12">
        <v>16.0</v>
      </c>
      <c r="E2190" s="12">
        <v>3171.567</v>
      </c>
      <c r="F2190" s="12">
        <v>0.953949</v>
      </c>
      <c r="G2190" s="14">
        <f>IFERROR(__xludf.DUMMYFUNCTION("FILTER(WholeNMJData!E:E,WholeNMJData!$B:$B=$B2190)"),256.4041)</f>
        <v>256.4041</v>
      </c>
      <c r="H2190" s="14">
        <f t="shared" si="4"/>
        <v>12.36940829</v>
      </c>
      <c r="I2190" s="14">
        <f>IFERROR(__xludf.DUMMYFUNCTION("FILTER(WholeNMJData!D:D,WholeNMJData!$B:$B=$B2190)"),105.1911)</f>
        <v>105.1911</v>
      </c>
    </row>
    <row r="2191">
      <c r="A2191" s="3"/>
      <c r="B2191" s="3" t="str">
        <f t="shared" si="3"/>
        <v>shi_05m_m67_a3_001</v>
      </c>
      <c r="C2191" s="9" t="s">
        <v>2232</v>
      </c>
      <c r="D2191" s="12">
        <v>3.0</v>
      </c>
      <c r="E2191" s="12">
        <v>2236.396</v>
      </c>
      <c r="F2191" s="12">
        <v>0.472494</v>
      </c>
      <c r="G2191" s="14">
        <f>IFERROR(__xludf.DUMMYFUNCTION("FILTER(WholeNMJData!E:E,WholeNMJData!$B:$B=$B2191)"),256.4041)</f>
        <v>256.4041</v>
      </c>
      <c r="H2191" s="14">
        <f t="shared" si="4"/>
        <v>8.722153819</v>
      </c>
      <c r="I2191" s="14">
        <f>IFERROR(__xludf.DUMMYFUNCTION("FILTER(WholeNMJData!D:D,WholeNMJData!$B:$B=$B2191)"),105.1911)</f>
        <v>105.1911</v>
      </c>
    </row>
    <row r="2192">
      <c r="A2192" s="3"/>
      <c r="B2192" s="3" t="str">
        <f t="shared" si="3"/>
        <v>shi_05m_m67_a3_001</v>
      </c>
      <c r="C2192" s="9" t="s">
        <v>2233</v>
      </c>
      <c r="D2192" s="12">
        <v>90.0</v>
      </c>
      <c r="E2192" s="12">
        <v>3551.462</v>
      </c>
      <c r="F2192" s="12">
        <v>1.104413</v>
      </c>
      <c r="G2192" s="14">
        <f>IFERROR(__xludf.DUMMYFUNCTION("FILTER(WholeNMJData!E:E,WholeNMJData!$B:$B=$B2192)"),256.4041)</f>
        <v>256.4041</v>
      </c>
      <c r="H2192" s="14">
        <f t="shared" si="4"/>
        <v>13.85103436</v>
      </c>
      <c r="I2192" s="14">
        <f>IFERROR(__xludf.DUMMYFUNCTION("FILTER(WholeNMJData!D:D,WholeNMJData!$B:$B=$B2192)"),105.1911)</f>
        <v>105.1911</v>
      </c>
    </row>
    <row r="2193">
      <c r="A2193" s="3"/>
      <c r="B2193" s="3" t="str">
        <f t="shared" si="3"/>
        <v>shi_05m_m67_a3_001</v>
      </c>
      <c r="C2193" s="9" t="s">
        <v>2234</v>
      </c>
      <c r="D2193" s="12">
        <v>4.0</v>
      </c>
      <c r="E2193" s="12">
        <v>2691.515</v>
      </c>
      <c r="F2193" s="12">
        <v>0.39977</v>
      </c>
      <c r="G2193" s="14">
        <f>IFERROR(__xludf.DUMMYFUNCTION("FILTER(WholeNMJData!E:E,WholeNMJData!$B:$B=$B2193)"),256.4041)</f>
        <v>256.4041</v>
      </c>
      <c r="H2193" s="14">
        <f t="shared" si="4"/>
        <v>10.49716054</v>
      </c>
      <c r="I2193" s="14">
        <f>IFERROR(__xludf.DUMMYFUNCTION("FILTER(WholeNMJData!D:D,WholeNMJData!$B:$B=$B2193)"),105.1911)</f>
        <v>105.1911</v>
      </c>
    </row>
    <row r="2194">
      <c r="A2194" s="3"/>
      <c r="B2194" s="3" t="str">
        <f t="shared" si="3"/>
        <v>shi_05m_m67_a3_001</v>
      </c>
      <c r="C2194" s="9" t="s">
        <v>2235</v>
      </c>
      <c r="D2194" s="12">
        <v>26.0</v>
      </c>
      <c r="E2194" s="12">
        <v>2759.014</v>
      </c>
      <c r="F2194" s="12">
        <v>0.537412</v>
      </c>
      <c r="G2194" s="14">
        <f>IFERROR(__xludf.DUMMYFUNCTION("FILTER(WholeNMJData!E:E,WholeNMJData!$B:$B=$B2194)"),256.4041)</f>
        <v>256.4041</v>
      </c>
      <c r="H2194" s="14">
        <f t="shared" si="4"/>
        <v>10.76041296</v>
      </c>
      <c r="I2194" s="14">
        <f>IFERROR(__xludf.DUMMYFUNCTION("FILTER(WholeNMJData!D:D,WholeNMJData!$B:$B=$B2194)"),105.1911)</f>
        <v>105.1911</v>
      </c>
    </row>
    <row r="2195">
      <c r="A2195" s="3"/>
      <c r="B2195" s="3" t="str">
        <f t="shared" si="3"/>
        <v>shi_05m_m67_a3_001</v>
      </c>
      <c r="C2195" s="9" t="s">
        <v>2236</v>
      </c>
      <c r="D2195" s="12">
        <v>6.0</v>
      </c>
      <c r="E2195" s="12">
        <v>2234.656</v>
      </c>
      <c r="F2195" s="12">
        <v>0.517897</v>
      </c>
      <c r="G2195" s="14">
        <f>IFERROR(__xludf.DUMMYFUNCTION("FILTER(WholeNMJData!E:E,WholeNMJData!$B:$B=$B2195)"),256.4041)</f>
        <v>256.4041</v>
      </c>
      <c r="H2195" s="14">
        <f t="shared" si="4"/>
        <v>8.715367656</v>
      </c>
      <c r="I2195" s="14">
        <f>IFERROR(__xludf.DUMMYFUNCTION("FILTER(WholeNMJData!D:D,WholeNMJData!$B:$B=$B2195)"),105.1911)</f>
        <v>105.1911</v>
      </c>
    </row>
    <row r="2196">
      <c r="A2196" s="3"/>
      <c r="B2196" s="3" t="str">
        <f t="shared" si="3"/>
        <v>shi_05m_m67_a3_001</v>
      </c>
      <c r="C2196" s="9" t="s">
        <v>2237</v>
      </c>
      <c r="D2196" s="12">
        <v>3.0</v>
      </c>
      <c r="E2196" s="12">
        <v>2414.423</v>
      </c>
      <c r="F2196" s="12">
        <v>0.394822</v>
      </c>
      <c r="G2196" s="14">
        <f>IFERROR(__xludf.DUMMYFUNCTION("FILTER(WholeNMJData!E:E,WholeNMJData!$B:$B=$B2196)"),256.4041)</f>
        <v>256.4041</v>
      </c>
      <c r="H2196" s="14">
        <f t="shared" si="4"/>
        <v>9.41647579</v>
      </c>
      <c r="I2196" s="14">
        <f>IFERROR(__xludf.DUMMYFUNCTION("FILTER(WholeNMJData!D:D,WholeNMJData!$B:$B=$B2196)"),105.1911)</f>
        <v>105.1911</v>
      </c>
    </row>
    <row r="2197">
      <c r="A2197" s="3"/>
      <c r="B2197" s="3" t="str">
        <f t="shared" si="3"/>
        <v>shi_05m_m67_a3_001</v>
      </c>
      <c r="C2197" s="9" t="s">
        <v>2238</v>
      </c>
      <c r="D2197" s="12">
        <v>3.0</v>
      </c>
      <c r="E2197" s="12">
        <v>2024.151</v>
      </c>
      <c r="F2197" s="12">
        <v>0.269121</v>
      </c>
      <c r="G2197" s="14">
        <f>IFERROR(__xludf.DUMMYFUNCTION("FILTER(WholeNMJData!E:E,WholeNMJData!$B:$B=$B2197)"),256.4041)</f>
        <v>256.4041</v>
      </c>
      <c r="H2197" s="14">
        <f t="shared" si="4"/>
        <v>7.894378444</v>
      </c>
      <c r="I2197" s="14">
        <f>IFERROR(__xludf.DUMMYFUNCTION("FILTER(WholeNMJData!D:D,WholeNMJData!$B:$B=$B2197)"),105.1911)</f>
        <v>105.1911</v>
      </c>
    </row>
    <row r="2198">
      <c r="A2198" s="3"/>
      <c r="B2198" s="3" t="str">
        <f t="shared" si="3"/>
        <v>shi_05m_m67_a3_001</v>
      </c>
      <c r="C2198" s="9" t="s">
        <v>2239</v>
      </c>
      <c r="D2198" s="12">
        <v>3.0</v>
      </c>
      <c r="E2198" s="12">
        <v>2396.439</v>
      </c>
      <c r="F2198" s="12">
        <v>0.244801</v>
      </c>
      <c r="G2198" s="14">
        <f>IFERROR(__xludf.DUMMYFUNCTION("FILTER(WholeNMJData!E:E,WholeNMJData!$B:$B=$B2198)"),256.4041)</f>
        <v>256.4041</v>
      </c>
      <c r="H2198" s="14">
        <f t="shared" si="4"/>
        <v>9.346336506</v>
      </c>
      <c r="I2198" s="14">
        <f>IFERROR(__xludf.DUMMYFUNCTION("FILTER(WholeNMJData!D:D,WholeNMJData!$B:$B=$B2198)"),105.1911)</f>
        <v>105.1911</v>
      </c>
    </row>
    <row r="2199">
      <c r="A2199" s="3"/>
      <c r="B2199" s="3" t="str">
        <f t="shared" si="3"/>
        <v>shi_05m_m67_a3_001</v>
      </c>
      <c r="C2199" s="9" t="s">
        <v>2240</v>
      </c>
      <c r="D2199" s="12">
        <v>9.0</v>
      </c>
      <c r="E2199" s="12">
        <v>2519.387</v>
      </c>
      <c r="F2199" s="12">
        <v>0.443414</v>
      </c>
      <c r="G2199" s="14">
        <f>IFERROR(__xludf.DUMMYFUNCTION("FILTER(WholeNMJData!E:E,WholeNMJData!$B:$B=$B2199)"),256.4041)</f>
        <v>256.4041</v>
      </c>
      <c r="H2199" s="14">
        <f t="shared" si="4"/>
        <v>9.825845219</v>
      </c>
      <c r="I2199" s="14">
        <f>IFERROR(__xludf.DUMMYFUNCTION("FILTER(WholeNMJData!D:D,WholeNMJData!$B:$B=$B2199)"),105.1911)</f>
        <v>105.1911</v>
      </c>
    </row>
    <row r="2200">
      <c r="A2200" s="3"/>
      <c r="B2200" s="3" t="str">
        <f t="shared" si="3"/>
        <v>shi_05m_m67_a3_001</v>
      </c>
      <c r="C2200" s="9" t="s">
        <v>2241</v>
      </c>
      <c r="D2200" s="12">
        <v>3.0</v>
      </c>
      <c r="E2200" s="12">
        <v>2916.905</v>
      </c>
      <c r="F2200" s="12">
        <v>0.409489</v>
      </c>
      <c r="G2200" s="14">
        <f>IFERROR(__xludf.DUMMYFUNCTION("FILTER(WholeNMJData!E:E,WholeNMJData!$B:$B=$B2200)"),256.4041)</f>
        <v>256.4041</v>
      </c>
      <c r="H2200" s="14">
        <f t="shared" si="4"/>
        <v>11.37620264</v>
      </c>
      <c r="I2200" s="14">
        <f>IFERROR(__xludf.DUMMYFUNCTION("FILTER(WholeNMJData!D:D,WholeNMJData!$B:$B=$B2200)"),105.1911)</f>
        <v>105.1911</v>
      </c>
    </row>
    <row r="2201">
      <c r="A2201" s="3"/>
      <c r="B2201" s="3" t="str">
        <f t="shared" si="3"/>
        <v>shi_05m_m67_a3_001</v>
      </c>
      <c r="C2201" s="9" t="s">
        <v>2242</v>
      </c>
      <c r="D2201" s="12">
        <v>8.0</v>
      </c>
      <c r="E2201" s="12">
        <v>2075.642</v>
      </c>
      <c r="F2201" s="12">
        <v>0.386904</v>
      </c>
      <c r="G2201" s="14">
        <f>IFERROR(__xludf.DUMMYFUNCTION("FILTER(WholeNMJData!E:E,WholeNMJData!$B:$B=$B2201)"),256.4041)</f>
        <v>256.4041</v>
      </c>
      <c r="H2201" s="14">
        <f t="shared" si="4"/>
        <v>8.095198166</v>
      </c>
      <c r="I2201" s="14">
        <f>IFERROR(__xludf.DUMMYFUNCTION("FILTER(WholeNMJData!D:D,WholeNMJData!$B:$B=$B2201)"),105.1911)</f>
        <v>105.1911</v>
      </c>
    </row>
    <row r="2202">
      <c r="A2202" s="3"/>
      <c r="B2202" s="3" t="str">
        <f t="shared" si="3"/>
        <v>shi_05m_m67_a3_001</v>
      </c>
      <c r="C2202" s="9" t="s">
        <v>2243</v>
      </c>
      <c r="D2202" s="12">
        <v>13.0</v>
      </c>
      <c r="E2202" s="12">
        <v>3089.458</v>
      </c>
      <c r="F2202" s="12">
        <v>0.882763</v>
      </c>
      <c r="G2202" s="14">
        <f>IFERROR(__xludf.DUMMYFUNCTION("FILTER(WholeNMJData!E:E,WholeNMJData!$B:$B=$B2202)"),256.4041)</f>
        <v>256.4041</v>
      </c>
      <c r="H2202" s="14">
        <f t="shared" si="4"/>
        <v>12.0491755</v>
      </c>
      <c r="I2202" s="14">
        <f>IFERROR(__xludf.DUMMYFUNCTION("FILTER(WholeNMJData!D:D,WholeNMJData!$B:$B=$B2202)"),105.1911)</f>
        <v>105.1911</v>
      </c>
    </row>
    <row r="2203">
      <c r="A2203" s="3"/>
      <c r="B2203" s="3" t="str">
        <f t="shared" si="3"/>
        <v>shi_05m_m67_a3_001</v>
      </c>
      <c r="C2203" s="9" t="s">
        <v>2244</v>
      </c>
      <c r="D2203" s="12">
        <v>25.0</v>
      </c>
      <c r="E2203" s="12">
        <v>2892.738</v>
      </c>
      <c r="F2203" s="12">
        <v>0.719033</v>
      </c>
      <c r="G2203" s="14">
        <f>IFERROR(__xludf.DUMMYFUNCTION("FILTER(WholeNMJData!E:E,WholeNMJData!$B:$B=$B2203)"),256.4041)</f>
        <v>256.4041</v>
      </c>
      <c r="H2203" s="14">
        <f t="shared" si="4"/>
        <v>11.28194908</v>
      </c>
      <c r="I2203" s="14">
        <f>IFERROR(__xludf.DUMMYFUNCTION("FILTER(WholeNMJData!D:D,WholeNMJData!$B:$B=$B2203)"),105.1911)</f>
        <v>105.1911</v>
      </c>
    </row>
    <row r="2204">
      <c r="A2204" s="3"/>
      <c r="B2204" s="3" t="str">
        <f t="shared" si="3"/>
        <v>shi_05m_m67_a3_001</v>
      </c>
      <c r="C2204" s="9" t="s">
        <v>2245</v>
      </c>
      <c r="D2204" s="12">
        <v>8.0</v>
      </c>
      <c r="E2204" s="12">
        <v>3154.067</v>
      </c>
      <c r="F2204" s="12">
        <v>0.510014</v>
      </c>
      <c r="G2204" s="14">
        <f>IFERROR(__xludf.DUMMYFUNCTION("FILTER(WholeNMJData!E:E,WholeNMJData!$B:$B=$B2204)"),256.4041)</f>
        <v>256.4041</v>
      </c>
      <c r="H2204" s="14">
        <f t="shared" si="4"/>
        <v>12.30115665</v>
      </c>
      <c r="I2204" s="14">
        <f>IFERROR(__xludf.DUMMYFUNCTION("FILTER(WholeNMJData!D:D,WholeNMJData!$B:$B=$B2204)"),105.1911)</f>
        <v>105.1911</v>
      </c>
    </row>
    <row r="2205">
      <c r="A2205" s="3"/>
      <c r="B2205" s="3" t="str">
        <f t="shared" si="3"/>
        <v>shi_05m_m67_a3_001</v>
      </c>
      <c r="C2205" s="9" t="s">
        <v>2246</v>
      </c>
      <c r="D2205" s="12">
        <v>12.0</v>
      </c>
      <c r="E2205" s="12">
        <v>2822.088</v>
      </c>
      <c r="F2205" s="12">
        <v>0.906888</v>
      </c>
      <c r="G2205" s="14">
        <f>IFERROR(__xludf.DUMMYFUNCTION("FILTER(WholeNMJData!E:E,WholeNMJData!$B:$B=$B2205)"),256.4041)</f>
        <v>256.4041</v>
      </c>
      <c r="H2205" s="14">
        <f t="shared" si="4"/>
        <v>11.00640746</v>
      </c>
      <c r="I2205" s="14">
        <f>IFERROR(__xludf.DUMMYFUNCTION("FILTER(WholeNMJData!D:D,WholeNMJData!$B:$B=$B2205)"),105.1911)</f>
        <v>105.1911</v>
      </c>
    </row>
    <row r="2206">
      <c r="A2206" s="3"/>
      <c r="B2206" s="3" t="str">
        <f t="shared" si="3"/>
        <v>shi_05m_m67_a3_001</v>
      </c>
      <c r="C2206" s="9" t="s">
        <v>2247</v>
      </c>
      <c r="D2206" s="12">
        <v>6.0</v>
      </c>
      <c r="E2206" s="12">
        <v>2566.175</v>
      </c>
      <c r="F2206" s="12">
        <v>0.592386</v>
      </c>
      <c r="G2206" s="14">
        <f>IFERROR(__xludf.DUMMYFUNCTION("FILTER(WholeNMJData!E:E,WholeNMJData!$B:$B=$B2206)"),256.4041)</f>
        <v>256.4041</v>
      </c>
      <c r="H2206" s="14">
        <f t="shared" si="4"/>
        <v>10.0083228</v>
      </c>
      <c r="I2206" s="14">
        <f>IFERROR(__xludf.DUMMYFUNCTION("FILTER(WholeNMJData!D:D,WholeNMJData!$B:$B=$B2206)"),105.1911)</f>
        <v>105.1911</v>
      </c>
    </row>
    <row r="2207">
      <c r="A2207" s="3"/>
      <c r="B2207" s="3" t="str">
        <f t="shared" si="3"/>
        <v>shi_05m_m67_a3_001</v>
      </c>
      <c r="C2207" s="9" t="s">
        <v>2248</v>
      </c>
      <c r="D2207" s="12">
        <v>3.0</v>
      </c>
      <c r="E2207" s="12">
        <v>2075.683</v>
      </c>
      <c r="F2207" s="12">
        <v>0.183897</v>
      </c>
      <c r="G2207" s="14">
        <f>IFERROR(__xludf.DUMMYFUNCTION("FILTER(WholeNMJData!E:E,WholeNMJData!$B:$B=$B2207)"),256.4041)</f>
        <v>256.4041</v>
      </c>
      <c r="H2207" s="14">
        <f t="shared" si="4"/>
        <v>8.09535807</v>
      </c>
      <c r="I2207" s="14">
        <f>IFERROR(__xludf.DUMMYFUNCTION("FILTER(WholeNMJData!D:D,WholeNMJData!$B:$B=$B2207)"),105.1911)</f>
        <v>105.1911</v>
      </c>
    </row>
    <row r="2208">
      <c r="A2208" s="3"/>
      <c r="B2208" s="3" t="str">
        <f t="shared" si="3"/>
        <v>shi_05m_m67_a3_001</v>
      </c>
      <c r="C2208" s="9" t="s">
        <v>2249</v>
      </c>
      <c r="D2208" s="12">
        <v>3.0</v>
      </c>
      <c r="E2208" s="12">
        <v>2280.571</v>
      </c>
      <c r="F2208" s="12">
        <v>0.280769</v>
      </c>
      <c r="G2208" s="14">
        <f>IFERROR(__xludf.DUMMYFUNCTION("FILTER(WholeNMJData!E:E,WholeNMJData!$B:$B=$B2208)"),256.4041)</f>
        <v>256.4041</v>
      </c>
      <c r="H2208" s="14">
        <f t="shared" si="4"/>
        <v>8.894440456</v>
      </c>
      <c r="I2208" s="14">
        <f>IFERROR(__xludf.DUMMYFUNCTION("FILTER(WholeNMJData!D:D,WholeNMJData!$B:$B=$B2208)"),105.1911)</f>
        <v>105.1911</v>
      </c>
    </row>
    <row r="2209">
      <c r="A2209" s="3"/>
      <c r="B2209" s="3" t="str">
        <f t="shared" si="3"/>
        <v>shi_05m_m67_a3_001</v>
      </c>
      <c r="C2209" s="9" t="s">
        <v>2250</v>
      </c>
      <c r="D2209" s="12">
        <v>3.0</v>
      </c>
      <c r="E2209" s="12">
        <v>2028.388</v>
      </c>
      <c r="F2209" s="12">
        <v>0.1685</v>
      </c>
      <c r="G2209" s="14">
        <f>IFERROR(__xludf.DUMMYFUNCTION("FILTER(WholeNMJData!E:E,WholeNMJData!$B:$B=$B2209)"),256.4041)</f>
        <v>256.4041</v>
      </c>
      <c r="H2209" s="14">
        <f t="shared" si="4"/>
        <v>7.910903141</v>
      </c>
      <c r="I2209" s="14">
        <f>IFERROR(__xludf.DUMMYFUNCTION("FILTER(WholeNMJData!D:D,WholeNMJData!$B:$B=$B2209)"),105.1911)</f>
        <v>105.1911</v>
      </c>
    </row>
    <row r="2210">
      <c r="A2210" s="3"/>
      <c r="B2210" s="3" t="str">
        <f t="shared" si="3"/>
        <v>shi_05m_m67_a3_001</v>
      </c>
      <c r="C2210" s="9" t="s">
        <v>2251</v>
      </c>
      <c r="D2210" s="12">
        <v>3.0</v>
      </c>
      <c r="E2210" s="12">
        <v>2202.209</v>
      </c>
      <c r="F2210" s="12">
        <v>0.192395</v>
      </c>
      <c r="G2210" s="14">
        <f>IFERROR(__xludf.DUMMYFUNCTION("FILTER(WholeNMJData!E:E,WholeNMJData!$B:$B=$B2210)"),256.4041)</f>
        <v>256.4041</v>
      </c>
      <c r="H2210" s="14">
        <f t="shared" si="4"/>
        <v>8.588821318</v>
      </c>
      <c r="I2210" s="14">
        <f>IFERROR(__xludf.DUMMYFUNCTION("FILTER(WholeNMJData!D:D,WholeNMJData!$B:$B=$B2210)"),105.1911)</f>
        <v>105.1911</v>
      </c>
    </row>
    <row r="2211">
      <c r="A2211" s="3"/>
      <c r="B2211" s="3" t="str">
        <f t="shared" si="3"/>
        <v>shi_05m_m67_a3_001</v>
      </c>
      <c r="C2211" s="9" t="s">
        <v>2252</v>
      </c>
      <c r="D2211" s="12">
        <v>5.0</v>
      </c>
      <c r="E2211" s="12">
        <v>2544.624</v>
      </c>
      <c r="F2211" s="12">
        <v>0.404371</v>
      </c>
      <c r="G2211" s="14">
        <f>IFERROR(__xludf.DUMMYFUNCTION("FILTER(WholeNMJData!E:E,WholeNMJData!$B:$B=$B2211)"),256.4041)</f>
        <v>256.4041</v>
      </c>
      <c r="H2211" s="14">
        <f t="shared" si="4"/>
        <v>9.924271882</v>
      </c>
      <c r="I2211" s="14">
        <f>IFERROR(__xludf.DUMMYFUNCTION("FILTER(WholeNMJData!D:D,WholeNMJData!$B:$B=$B2211)"),105.1911)</f>
        <v>105.1911</v>
      </c>
    </row>
    <row r="2212">
      <c r="A2212" s="3"/>
      <c r="B2212" s="3" t="str">
        <f t="shared" si="3"/>
        <v>shi_05m_m67_a3_001</v>
      </c>
      <c r="C2212" s="9" t="s">
        <v>2253</v>
      </c>
      <c r="D2212" s="12">
        <v>5.0</v>
      </c>
      <c r="E2212" s="12">
        <v>2964.134</v>
      </c>
      <c r="F2212" s="12">
        <v>0.925348</v>
      </c>
      <c r="G2212" s="14">
        <f>IFERROR(__xludf.DUMMYFUNCTION("FILTER(WholeNMJData!E:E,WholeNMJData!$B:$B=$B2212)"),256.4041)</f>
        <v>256.4041</v>
      </c>
      <c r="H2212" s="14">
        <f t="shared" si="4"/>
        <v>11.56040017</v>
      </c>
      <c r="I2212" s="14">
        <f>IFERROR(__xludf.DUMMYFUNCTION("FILTER(WholeNMJData!D:D,WholeNMJData!$B:$B=$B2212)"),105.1911)</f>
        <v>105.1911</v>
      </c>
    </row>
    <row r="2213">
      <c r="A2213" s="3"/>
      <c r="B2213" s="3" t="str">
        <f t="shared" si="3"/>
        <v>shi_05m_m67_a3_001</v>
      </c>
      <c r="C2213" s="9" t="s">
        <v>2254</v>
      </c>
      <c r="D2213" s="12">
        <v>76.0</v>
      </c>
      <c r="E2213" s="12">
        <v>3883.895</v>
      </c>
      <c r="F2213" s="12">
        <v>0.571117</v>
      </c>
      <c r="G2213" s="14">
        <f>IFERROR(__xludf.DUMMYFUNCTION("FILTER(WholeNMJData!E:E,WholeNMJData!$B:$B=$B2213)"),256.4041)</f>
        <v>256.4041</v>
      </c>
      <c r="H2213" s="14">
        <f t="shared" si="4"/>
        <v>15.14755419</v>
      </c>
      <c r="I2213" s="14">
        <f>IFERROR(__xludf.DUMMYFUNCTION("FILTER(WholeNMJData!D:D,WholeNMJData!$B:$B=$B2213)"),105.1911)</f>
        <v>105.1911</v>
      </c>
    </row>
    <row r="2214">
      <c r="A2214" s="3"/>
      <c r="B2214" s="3" t="str">
        <f t="shared" si="3"/>
        <v>shi_05m_m67_a3_001</v>
      </c>
      <c r="C2214" s="9" t="s">
        <v>2255</v>
      </c>
      <c r="D2214" s="12">
        <v>48.0</v>
      </c>
      <c r="E2214" s="12">
        <v>3719.906</v>
      </c>
      <c r="F2214" s="12">
        <v>0.894366</v>
      </c>
      <c r="G2214" s="14">
        <f>IFERROR(__xludf.DUMMYFUNCTION("FILTER(WholeNMJData!E:E,WholeNMJData!$B:$B=$B2214)"),256.4041)</f>
        <v>256.4041</v>
      </c>
      <c r="H2214" s="14">
        <f t="shared" si="4"/>
        <v>14.50798174</v>
      </c>
      <c r="I2214" s="14">
        <f>IFERROR(__xludf.DUMMYFUNCTION("FILTER(WholeNMJData!D:D,WholeNMJData!$B:$B=$B2214)"),105.1911)</f>
        <v>105.1911</v>
      </c>
    </row>
    <row r="2215">
      <c r="A2215" s="3"/>
      <c r="B2215" s="3" t="str">
        <f t="shared" si="3"/>
        <v>shi_05m_m67_a3_001</v>
      </c>
      <c r="C2215" s="9" t="s">
        <v>2256</v>
      </c>
      <c r="D2215" s="12">
        <v>3.0</v>
      </c>
      <c r="E2215" s="12">
        <v>2057.527</v>
      </c>
      <c r="F2215" s="12">
        <v>0.268053</v>
      </c>
      <c r="G2215" s="14">
        <f>IFERROR(__xludf.DUMMYFUNCTION("FILTER(WholeNMJData!E:E,WholeNMJData!$B:$B=$B2215)"),256.4041)</f>
        <v>256.4041</v>
      </c>
      <c r="H2215" s="14">
        <f t="shared" si="4"/>
        <v>8.024547969</v>
      </c>
      <c r="I2215" s="14">
        <f>IFERROR(__xludf.DUMMYFUNCTION("FILTER(WholeNMJData!D:D,WholeNMJData!$B:$B=$B2215)"),105.1911)</f>
        <v>105.1911</v>
      </c>
    </row>
    <row r="2216">
      <c r="A2216" s="3"/>
      <c r="B2216" s="3" t="str">
        <f t="shared" si="3"/>
        <v>shi_05m_m67_a3_001</v>
      </c>
      <c r="C2216" s="9" t="s">
        <v>2257</v>
      </c>
      <c r="D2216" s="12">
        <v>3.0</v>
      </c>
      <c r="E2216" s="12">
        <v>2123.741</v>
      </c>
      <c r="F2216" s="12">
        <v>0.303624</v>
      </c>
      <c r="G2216" s="14">
        <f>IFERROR(__xludf.DUMMYFUNCTION("FILTER(WholeNMJData!E:E,WholeNMJData!$B:$B=$B2216)"),256.4041)</f>
        <v>256.4041</v>
      </c>
      <c r="H2216" s="14">
        <f t="shared" si="4"/>
        <v>8.28278877</v>
      </c>
      <c r="I2216" s="14">
        <f>IFERROR(__xludf.DUMMYFUNCTION("FILTER(WholeNMJData!D:D,WholeNMJData!$B:$B=$B2216)"),105.1911)</f>
        <v>105.1911</v>
      </c>
    </row>
    <row r="2217">
      <c r="A2217" s="3"/>
      <c r="B2217" s="3" t="str">
        <f t="shared" si="3"/>
        <v>shi_05m_m67_a3_001</v>
      </c>
      <c r="C2217" s="9" t="s">
        <v>2258</v>
      </c>
      <c r="D2217" s="12">
        <v>10.0</v>
      </c>
      <c r="E2217" s="12">
        <v>2609.81</v>
      </c>
      <c r="F2217" s="12">
        <v>0.863209</v>
      </c>
      <c r="G2217" s="14">
        <f>IFERROR(__xludf.DUMMYFUNCTION("FILTER(WholeNMJData!E:E,WholeNMJData!$B:$B=$B2217)"),256.4041)</f>
        <v>256.4041</v>
      </c>
      <c r="H2217" s="14">
        <f t="shared" si="4"/>
        <v>10.17850339</v>
      </c>
      <c r="I2217" s="14">
        <f>IFERROR(__xludf.DUMMYFUNCTION("FILTER(WholeNMJData!D:D,WholeNMJData!$B:$B=$B2217)"),105.1911)</f>
        <v>105.1911</v>
      </c>
    </row>
    <row r="2218">
      <c r="A2218" s="3"/>
      <c r="B2218" s="3" t="str">
        <f t="shared" si="3"/>
        <v>shi_05m_m67_a3_001</v>
      </c>
      <c r="C2218" s="9" t="s">
        <v>2259</v>
      </c>
      <c r="D2218" s="12">
        <v>5.0</v>
      </c>
      <c r="E2218" s="12">
        <v>2254.595</v>
      </c>
      <c r="F2218" s="12">
        <v>0.383637</v>
      </c>
      <c r="G2218" s="14">
        <f>IFERROR(__xludf.DUMMYFUNCTION("FILTER(WholeNMJData!E:E,WholeNMJData!$B:$B=$B2218)"),256.4041)</f>
        <v>256.4041</v>
      </c>
      <c r="H2218" s="14">
        <f t="shared" si="4"/>
        <v>8.793131623</v>
      </c>
      <c r="I2218" s="14">
        <f>IFERROR(__xludf.DUMMYFUNCTION("FILTER(WholeNMJData!D:D,WholeNMJData!$B:$B=$B2218)"),105.1911)</f>
        <v>105.1911</v>
      </c>
    </row>
    <row r="2219">
      <c r="A2219" s="3"/>
      <c r="B2219" s="3" t="str">
        <f t="shared" si="3"/>
        <v>shi_05m_m67_a3_001</v>
      </c>
      <c r="C2219" s="9" t="s">
        <v>2260</v>
      </c>
      <c r="D2219" s="12">
        <v>3.0</v>
      </c>
      <c r="E2219" s="12">
        <v>2279.872</v>
      </c>
      <c r="F2219" s="12">
        <v>0.339892</v>
      </c>
      <c r="G2219" s="14">
        <f>IFERROR(__xludf.DUMMYFUNCTION("FILTER(WholeNMJData!E:E,WholeNMJData!$B:$B=$B2219)"),256.4041)</f>
        <v>256.4041</v>
      </c>
      <c r="H2219" s="14">
        <f t="shared" si="4"/>
        <v>8.89171429</v>
      </c>
      <c r="I2219" s="14">
        <f>IFERROR(__xludf.DUMMYFUNCTION("FILTER(WholeNMJData!D:D,WholeNMJData!$B:$B=$B2219)"),105.1911)</f>
        <v>105.1911</v>
      </c>
    </row>
    <row r="2220">
      <c r="A2220" s="3"/>
      <c r="B2220" s="3" t="str">
        <f t="shared" si="3"/>
        <v>shi_05m_m67_a3_001</v>
      </c>
      <c r="C2220" s="9" t="s">
        <v>2261</v>
      </c>
      <c r="D2220" s="12">
        <v>5.0</v>
      </c>
      <c r="E2220" s="12">
        <v>2365.757</v>
      </c>
      <c r="F2220" s="12">
        <v>0.3371</v>
      </c>
      <c r="G2220" s="14">
        <f>IFERROR(__xludf.DUMMYFUNCTION("FILTER(WholeNMJData!E:E,WholeNMJData!$B:$B=$B2220)"),256.4041)</f>
        <v>256.4041</v>
      </c>
      <c r="H2220" s="14">
        <f t="shared" si="4"/>
        <v>9.226673832</v>
      </c>
      <c r="I2220" s="14">
        <f>IFERROR(__xludf.DUMMYFUNCTION("FILTER(WholeNMJData!D:D,WholeNMJData!$B:$B=$B2220)"),105.1911)</f>
        <v>105.1911</v>
      </c>
    </row>
    <row r="2221">
      <c r="A2221" s="3"/>
      <c r="B2221" s="3" t="str">
        <f t="shared" si="3"/>
        <v>shi_05m_m67_a3_001</v>
      </c>
      <c r="C2221" s="9" t="s">
        <v>2262</v>
      </c>
      <c r="D2221" s="12">
        <v>42.0</v>
      </c>
      <c r="E2221" s="12">
        <v>2633.996</v>
      </c>
      <c r="F2221" s="12">
        <v>0.805967</v>
      </c>
      <c r="G2221" s="14">
        <f>IFERROR(__xludf.DUMMYFUNCTION("FILTER(WholeNMJData!E:E,WholeNMJData!$B:$B=$B2221)"),256.4041)</f>
        <v>256.4041</v>
      </c>
      <c r="H2221" s="14">
        <f t="shared" si="4"/>
        <v>10.27283105</v>
      </c>
      <c r="I2221" s="14">
        <f>IFERROR(__xludf.DUMMYFUNCTION("FILTER(WholeNMJData!D:D,WholeNMJData!$B:$B=$B2221)"),105.1911)</f>
        <v>105.1911</v>
      </c>
    </row>
    <row r="2222">
      <c r="A2222" s="3"/>
      <c r="B2222" s="3" t="str">
        <f t="shared" si="3"/>
        <v>shi_05m_m67_a3_001</v>
      </c>
      <c r="C2222" s="9" t="s">
        <v>2263</v>
      </c>
      <c r="D2222" s="12">
        <v>8.0</v>
      </c>
      <c r="E2222" s="12">
        <v>2464.359</v>
      </c>
      <c r="F2222" s="12">
        <v>0.577215</v>
      </c>
      <c r="G2222" s="14">
        <f>IFERROR(__xludf.DUMMYFUNCTION("FILTER(WholeNMJData!E:E,WholeNMJData!$B:$B=$B2222)"),256.4041)</f>
        <v>256.4041</v>
      </c>
      <c r="H2222" s="14">
        <f t="shared" si="4"/>
        <v>9.611230866</v>
      </c>
      <c r="I2222" s="14">
        <f>IFERROR(__xludf.DUMMYFUNCTION("FILTER(WholeNMJData!D:D,WholeNMJData!$B:$B=$B2222)"),105.1911)</f>
        <v>105.1911</v>
      </c>
    </row>
    <row r="2223">
      <c r="A2223" s="3"/>
      <c r="B2223" s="3" t="str">
        <f t="shared" si="3"/>
        <v>shi_05m_m67_a3_001</v>
      </c>
      <c r="C2223" s="9" t="s">
        <v>2264</v>
      </c>
      <c r="D2223" s="12">
        <v>8.0</v>
      </c>
      <c r="E2223" s="12">
        <v>2215.409</v>
      </c>
      <c r="F2223" s="12">
        <v>0.284085</v>
      </c>
      <c r="G2223" s="14">
        <f>IFERROR(__xludf.DUMMYFUNCTION("FILTER(WholeNMJData!E:E,WholeNMJData!$B:$B=$B2223)"),256.4041)</f>
        <v>256.4041</v>
      </c>
      <c r="H2223" s="14">
        <f t="shared" si="4"/>
        <v>8.640302554</v>
      </c>
      <c r="I2223" s="14">
        <f>IFERROR(__xludf.DUMMYFUNCTION("FILTER(WholeNMJData!D:D,WholeNMJData!$B:$B=$B2223)"),105.1911)</f>
        <v>105.1911</v>
      </c>
    </row>
    <row r="2224">
      <c r="A2224" s="3"/>
      <c r="B2224" s="3" t="str">
        <f t="shared" si="3"/>
        <v>shi_05m_m67_a3_001</v>
      </c>
      <c r="C2224" s="9" t="s">
        <v>2265</v>
      </c>
      <c r="D2224" s="12">
        <v>4.0</v>
      </c>
      <c r="E2224" s="12">
        <v>2343.4</v>
      </c>
      <c r="F2224" s="12">
        <v>0.477689</v>
      </c>
      <c r="G2224" s="14">
        <f>IFERROR(__xludf.DUMMYFUNCTION("FILTER(WholeNMJData!E:E,WholeNMJData!$B:$B=$B2224)"),256.4041)</f>
        <v>256.4041</v>
      </c>
      <c r="H2224" s="14">
        <f t="shared" si="4"/>
        <v>9.139479439</v>
      </c>
      <c r="I2224" s="14">
        <f>IFERROR(__xludf.DUMMYFUNCTION("FILTER(WholeNMJData!D:D,WholeNMJData!$B:$B=$B2224)"),105.1911)</f>
        <v>105.1911</v>
      </c>
    </row>
    <row r="2225">
      <c r="A2225" s="3"/>
      <c r="B2225" s="3" t="str">
        <f t="shared" si="3"/>
        <v>shi_05m_m67_a3_001</v>
      </c>
      <c r="C2225" s="9" t="s">
        <v>2266</v>
      </c>
      <c r="D2225" s="12">
        <v>6.0</v>
      </c>
      <c r="E2225" s="12">
        <v>2011.775</v>
      </c>
      <c r="F2225" s="12">
        <v>0.354298</v>
      </c>
      <c r="G2225" s="14">
        <f>IFERROR(__xludf.DUMMYFUNCTION("FILTER(WholeNMJData!E:E,WholeNMJData!$B:$B=$B2225)"),256.4041)</f>
        <v>256.4041</v>
      </c>
      <c r="H2225" s="14">
        <f t="shared" si="4"/>
        <v>7.846110885</v>
      </c>
      <c r="I2225" s="14">
        <f>IFERROR(__xludf.DUMMYFUNCTION("FILTER(WholeNMJData!D:D,WholeNMJData!$B:$B=$B2225)"),105.1911)</f>
        <v>105.1911</v>
      </c>
    </row>
    <row r="2226">
      <c r="A2226" s="3"/>
      <c r="B2226" s="3" t="str">
        <f t="shared" si="3"/>
        <v>shi_05m_m67_a3_001</v>
      </c>
      <c r="C2226" s="9" t="s">
        <v>2267</v>
      </c>
      <c r="D2226" s="12">
        <v>27.0</v>
      </c>
      <c r="E2226" s="12">
        <v>3168.039</v>
      </c>
      <c r="F2226" s="12">
        <v>0.820898</v>
      </c>
      <c r="G2226" s="14">
        <f>IFERROR(__xludf.DUMMYFUNCTION("FILTER(WholeNMJData!E:E,WholeNMJData!$B:$B=$B2226)"),256.4041)</f>
        <v>256.4041</v>
      </c>
      <c r="H2226" s="14">
        <f t="shared" si="4"/>
        <v>12.35564876</v>
      </c>
      <c r="I2226" s="14">
        <f>IFERROR(__xludf.DUMMYFUNCTION("FILTER(WholeNMJData!D:D,WholeNMJData!$B:$B=$B2226)"),105.1911)</f>
        <v>105.1911</v>
      </c>
    </row>
    <row r="2227">
      <c r="A2227" s="3"/>
      <c r="B2227" s="3" t="str">
        <f t="shared" si="3"/>
        <v>shi_05m_m67_a3_001</v>
      </c>
      <c r="C2227" s="9" t="s">
        <v>2268</v>
      </c>
      <c r="D2227" s="12">
        <v>4.0</v>
      </c>
      <c r="E2227" s="12">
        <v>2181.091</v>
      </c>
      <c r="F2227" s="12">
        <v>0.11114</v>
      </c>
      <c r="G2227" s="14">
        <f>IFERROR(__xludf.DUMMYFUNCTION("FILTER(WholeNMJData!E:E,WholeNMJData!$B:$B=$B2227)"),256.4041)</f>
        <v>256.4041</v>
      </c>
      <c r="H2227" s="14">
        <f t="shared" si="4"/>
        <v>8.50645914</v>
      </c>
      <c r="I2227" s="14">
        <f>IFERROR(__xludf.DUMMYFUNCTION("FILTER(WholeNMJData!D:D,WholeNMJData!$B:$B=$B2227)"),105.1911)</f>
        <v>105.1911</v>
      </c>
    </row>
    <row r="2228">
      <c r="A2228" s="3"/>
      <c r="B2228" s="3" t="str">
        <f t="shared" si="3"/>
        <v>shi_05m_m67_a3_001</v>
      </c>
      <c r="C2228" s="9" t="s">
        <v>2269</v>
      </c>
      <c r="D2228" s="12">
        <v>10.0</v>
      </c>
      <c r="E2228" s="12">
        <v>2976.256</v>
      </c>
      <c r="F2228" s="12">
        <v>0.492466</v>
      </c>
      <c r="G2228" s="14">
        <f>IFERROR(__xludf.DUMMYFUNCTION("FILTER(WholeNMJData!E:E,WholeNMJData!$B:$B=$B2228)"),256.4041)</f>
        <v>256.4041</v>
      </c>
      <c r="H2228" s="14">
        <f t="shared" si="4"/>
        <v>11.6076771</v>
      </c>
      <c r="I2228" s="14">
        <f>IFERROR(__xludf.DUMMYFUNCTION("FILTER(WholeNMJData!D:D,WholeNMJData!$B:$B=$B2228)"),105.1911)</f>
        <v>105.1911</v>
      </c>
    </row>
    <row r="2229">
      <c r="A2229" s="3"/>
      <c r="B2229" s="3" t="str">
        <f t="shared" si="3"/>
        <v>shi_05m_m67_a3_001</v>
      </c>
      <c r="C2229" s="9" t="s">
        <v>2270</v>
      </c>
      <c r="D2229" s="12">
        <v>16.0</v>
      </c>
      <c r="E2229" s="12">
        <v>2325.959</v>
      </c>
      <c r="F2229" s="12">
        <v>1.037116</v>
      </c>
      <c r="G2229" s="14">
        <f>IFERROR(__xludf.DUMMYFUNCTION("FILTER(WholeNMJData!E:E,WholeNMJData!$B:$B=$B2229)"),256.4041)</f>
        <v>256.4041</v>
      </c>
      <c r="H2229" s="14">
        <f t="shared" si="4"/>
        <v>9.071457906</v>
      </c>
      <c r="I2229" s="14">
        <f>IFERROR(__xludf.DUMMYFUNCTION("FILTER(WholeNMJData!D:D,WholeNMJData!$B:$B=$B2229)"),105.1911)</f>
        <v>105.1911</v>
      </c>
    </row>
    <row r="2230">
      <c r="A2230" s="3"/>
      <c r="B2230" s="3" t="str">
        <f t="shared" si="3"/>
        <v>shi_05m_m67_a3_001</v>
      </c>
      <c r="C2230" s="9" t="s">
        <v>2271</v>
      </c>
      <c r="D2230" s="12">
        <v>22.0</v>
      </c>
      <c r="E2230" s="12">
        <v>2455.24</v>
      </c>
      <c r="F2230" s="12">
        <v>0.547968</v>
      </c>
      <c r="G2230" s="14">
        <f>IFERROR(__xludf.DUMMYFUNCTION("FILTER(WholeNMJData!E:E,WholeNMJData!$B:$B=$B2230)"),256.4041)</f>
        <v>256.4041</v>
      </c>
      <c r="H2230" s="14">
        <f t="shared" si="4"/>
        <v>9.575665912</v>
      </c>
      <c r="I2230" s="14">
        <f>IFERROR(__xludf.DUMMYFUNCTION("FILTER(WholeNMJData!D:D,WholeNMJData!$B:$B=$B2230)"),105.1911)</f>
        <v>105.1911</v>
      </c>
    </row>
    <row r="2231">
      <c r="A2231" s="3"/>
      <c r="B2231" s="3" t="str">
        <f t="shared" si="3"/>
        <v>shi_05m_m67_a3_001</v>
      </c>
      <c r="C2231" s="9" t="s">
        <v>2272</v>
      </c>
      <c r="D2231" s="12">
        <v>12.0</v>
      </c>
      <c r="E2231" s="12">
        <v>2468.46</v>
      </c>
      <c r="F2231" s="12">
        <v>0.510693</v>
      </c>
      <c r="G2231" s="14">
        <f>IFERROR(__xludf.DUMMYFUNCTION("FILTER(WholeNMJData!E:E,WholeNMJData!$B:$B=$B2231)"),256.4041)</f>
        <v>256.4041</v>
      </c>
      <c r="H2231" s="14">
        <f t="shared" si="4"/>
        <v>9.62722515</v>
      </c>
      <c r="I2231" s="14">
        <f>IFERROR(__xludf.DUMMYFUNCTION("FILTER(WholeNMJData!D:D,WholeNMJData!$B:$B=$B2231)"),105.1911)</f>
        <v>105.1911</v>
      </c>
    </row>
    <row r="2232">
      <c r="A2232" s="3"/>
      <c r="B2232" s="3" t="str">
        <f t="shared" si="3"/>
        <v>shi_05m_m67_a3_001</v>
      </c>
      <c r="C2232" s="9" t="s">
        <v>2273</v>
      </c>
      <c r="D2232" s="12">
        <v>28.0</v>
      </c>
      <c r="E2232" s="12">
        <v>2753.898</v>
      </c>
      <c r="F2232" s="12">
        <v>0.891598</v>
      </c>
      <c r="G2232" s="14">
        <f>IFERROR(__xludf.DUMMYFUNCTION("FILTER(WholeNMJData!E:E,WholeNMJData!$B:$B=$B2232)"),256.4041)</f>
        <v>256.4041</v>
      </c>
      <c r="H2232" s="14">
        <f t="shared" si="4"/>
        <v>10.74046008</v>
      </c>
      <c r="I2232" s="14">
        <f>IFERROR(__xludf.DUMMYFUNCTION("FILTER(WholeNMJData!D:D,WholeNMJData!$B:$B=$B2232)"),105.1911)</f>
        <v>105.1911</v>
      </c>
    </row>
    <row r="2233">
      <c r="A2233" s="3"/>
      <c r="B2233" s="3" t="str">
        <f t="shared" si="3"/>
        <v>shi_05m_m67_a3_001</v>
      </c>
      <c r="C2233" s="9" t="s">
        <v>2274</v>
      </c>
      <c r="D2233" s="12">
        <v>31.0</v>
      </c>
      <c r="E2233" s="12">
        <v>2612.584</v>
      </c>
      <c r="F2233" s="12">
        <v>0.908672</v>
      </c>
      <c r="G2233" s="14">
        <f>IFERROR(__xludf.DUMMYFUNCTION("FILTER(WholeNMJData!E:E,WholeNMJData!$B:$B=$B2233)"),256.4041)</f>
        <v>256.4041</v>
      </c>
      <c r="H2233" s="14">
        <f t="shared" si="4"/>
        <v>10.18932225</v>
      </c>
      <c r="I2233" s="14">
        <f>IFERROR(__xludf.DUMMYFUNCTION("FILTER(WholeNMJData!D:D,WholeNMJData!$B:$B=$B2233)"),105.1911)</f>
        <v>105.1911</v>
      </c>
    </row>
    <row r="2234">
      <c r="A2234" s="3"/>
      <c r="B2234" s="3" t="str">
        <f t="shared" si="3"/>
        <v>shi_05m_m67_a3_001</v>
      </c>
      <c r="C2234" s="9" t="s">
        <v>2275</v>
      </c>
      <c r="D2234" s="12">
        <v>15.0</v>
      </c>
      <c r="E2234" s="12">
        <v>2410.005</v>
      </c>
      <c r="F2234" s="12">
        <v>0.888519</v>
      </c>
      <c r="G2234" s="14">
        <f>IFERROR(__xludf.DUMMYFUNCTION("FILTER(WholeNMJData!E:E,WholeNMJData!$B:$B=$B2234)"),256.4041)</f>
        <v>256.4041</v>
      </c>
      <c r="H2234" s="14">
        <f t="shared" si="4"/>
        <v>9.399245176</v>
      </c>
      <c r="I2234" s="14">
        <f>IFERROR(__xludf.DUMMYFUNCTION("FILTER(WholeNMJData!D:D,WholeNMJData!$B:$B=$B2234)"),105.1911)</f>
        <v>105.1911</v>
      </c>
    </row>
    <row r="2235">
      <c r="A2235" s="3"/>
      <c r="B2235" s="3" t="str">
        <f t="shared" si="3"/>
        <v>shi_05m_m67_a3_001</v>
      </c>
      <c r="C2235" s="9" t="s">
        <v>2276</v>
      </c>
      <c r="D2235" s="12">
        <v>9.0</v>
      </c>
      <c r="E2235" s="12">
        <v>2613.941</v>
      </c>
      <c r="F2235" s="12">
        <v>0.605993</v>
      </c>
      <c r="G2235" s="14">
        <f>IFERROR(__xludf.DUMMYFUNCTION("FILTER(WholeNMJData!E:E,WholeNMJData!$B:$B=$B2235)"),256.4041)</f>
        <v>256.4041</v>
      </c>
      <c r="H2235" s="14">
        <f t="shared" si="4"/>
        <v>10.19461467</v>
      </c>
      <c r="I2235" s="14">
        <f>IFERROR(__xludf.DUMMYFUNCTION("FILTER(WholeNMJData!D:D,WholeNMJData!$B:$B=$B2235)"),105.1911)</f>
        <v>105.1911</v>
      </c>
    </row>
    <row r="2236">
      <c r="A2236" s="3"/>
      <c r="B2236" s="3" t="str">
        <f t="shared" si="3"/>
        <v>shi_05m_m67_a3_001</v>
      </c>
      <c r="C2236" s="9" t="s">
        <v>2277</v>
      </c>
      <c r="D2236" s="12">
        <v>10.0</v>
      </c>
      <c r="E2236" s="12">
        <v>2676.36</v>
      </c>
      <c r="F2236" s="12">
        <v>0.679279</v>
      </c>
      <c r="G2236" s="14">
        <f>IFERROR(__xludf.DUMMYFUNCTION("FILTER(WholeNMJData!E:E,WholeNMJData!$B:$B=$B2236)"),256.4041)</f>
        <v>256.4041</v>
      </c>
      <c r="H2236" s="14">
        <f t="shared" si="4"/>
        <v>10.43805462</v>
      </c>
      <c r="I2236" s="14">
        <f>IFERROR(__xludf.DUMMYFUNCTION("FILTER(WholeNMJData!D:D,WholeNMJData!$B:$B=$B2236)"),105.1911)</f>
        <v>105.1911</v>
      </c>
    </row>
    <row r="2237">
      <c r="A2237" s="3"/>
      <c r="B2237" s="3" t="str">
        <f t="shared" si="3"/>
        <v>shi_05m_m67_a3_001</v>
      </c>
      <c r="C2237" s="9" t="s">
        <v>2278</v>
      </c>
      <c r="D2237" s="12">
        <v>19.0</v>
      </c>
      <c r="E2237" s="12">
        <v>2680.391</v>
      </c>
      <c r="F2237" s="12">
        <v>0.949741</v>
      </c>
      <c r="G2237" s="14">
        <f>IFERROR(__xludf.DUMMYFUNCTION("FILTER(WholeNMJData!E:E,WholeNMJData!$B:$B=$B2237)"),256.4041)</f>
        <v>256.4041</v>
      </c>
      <c r="H2237" s="14">
        <f t="shared" si="4"/>
        <v>10.4537759</v>
      </c>
      <c r="I2237" s="14">
        <f>IFERROR(__xludf.DUMMYFUNCTION("FILTER(WholeNMJData!D:D,WholeNMJData!$B:$B=$B2237)"),105.1911)</f>
        <v>105.1911</v>
      </c>
    </row>
    <row r="2238">
      <c r="A2238" s="3"/>
      <c r="B2238" s="3" t="str">
        <f t="shared" si="3"/>
        <v>shi_05m_m67_a3_001</v>
      </c>
      <c r="C2238" s="9" t="s">
        <v>2279</v>
      </c>
      <c r="D2238" s="12">
        <v>27.0</v>
      </c>
      <c r="E2238" s="12">
        <v>2625.52</v>
      </c>
      <c r="F2238" s="12">
        <v>0.745768</v>
      </c>
      <c r="G2238" s="14">
        <f>IFERROR(__xludf.DUMMYFUNCTION("FILTER(WholeNMJData!E:E,WholeNMJData!$B:$B=$B2238)"),256.4041)</f>
        <v>256.4041</v>
      </c>
      <c r="H2238" s="14">
        <f t="shared" si="4"/>
        <v>10.23977386</v>
      </c>
      <c r="I2238" s="14">
        <f>IFERROR(__xludf.DUMMYFUNCTION("FILTER(WholeNMJData!D:D,WholeNMJData!$B:$B=$B2238)"),105.1911)</f>
        <v>105.1911</v>
      </c>
    </row>
    <row r="2239">
      <c r="A2239" s="3"/>
      <c r="B2239" s="3" t="str">
        <f t="shared" si="3"/>
        <v>shi_05m_m67_a3_001</v>
      </c>
      <c r="C2239" s="9" t="s">
        <v>2280</v>
      </c>
      <c r="D2239" s="12">
        <v>3.0</v>
      </c>
      <c r="E2239" s="12">
        <v>1951.327</v>
      </c>
      <c r="F2239" s="12">
        <v>0.197801</v>
      </c>
      <c r="G2239" s="14">
        <f>IFERROR(__xludf.DUMMYFUNCTION("FILTER(WholeNMJData!E:E,WholeNMJData!$B:$B=$B2239)"),256.4041)</f>
        <v>256.4041</v>
      </c>
      <c r="H2239" s="14">
        <f t="shared" si="4"/>
        <v>7.610358025</v>
      </c>
      <c r="I2239" s="14">
        <f>IFERROR(__xludf.DUMMYFUNCTION("FILTER(WholeNMJData!D:D,WholeNMJData!$B:$B=$B2239)"),105.1911)</f>
        <v>105.1911</v>
      </c>
    </row>
    <row r="2240">
      <c r="A2240" s="3"/>
      <c r="B2240" s="3" t="str">
        <f t="shared" si="3"/>
        <v>shi_05m_m67_a3_001</v>
      </c>
      <c r="C2240" s="9" t="s">
        <v>2281</v>
      </c>
      <c r="D2240" s="12">
        <v>15.0</v>
      </c>
      <c r="E2240" s="12">
        <v>3037.809</v>
      </c>
      <c r="F2240" s="12">
        <v>0.899535</v>
      </c>
      <c r="G2240" s="14">
        <f>IFERROR(__xludf.DUMMYFUNCTION("FILTER(WholeNMJData!E:E,WholeNMJData!$B:$B=$B2240)"),256.4041)</f>
        <v>256.4041</v>
      </c>
      <c r="H2240" s="14">
        <f t="shared" si="4"/>
        <v>11.84773956</v>
      </c>
      <c r="I2240" s="14">
        <f>IFERROR(__xludf.DUMMYFUNCTION("FILTER(WholeNMJData!D:D,WholeNMJData!$B:$B=$B2240)"),105.1911)</f>
        <v>105.1911</v>
      </c>
    </row>
    <row r="2241">
      <c r="A2241" s="3"/>
      <c r="B2241" s="3" t="str">
        <f t="shared" si="3"/>
        <v>shi_05m_m67_a3_001</v>
      </c>
      <c r="C2241" s="9" t="s">
        <v>2282</v>
      </c>
      <c r="D2241" s="12">
        <v>3.0</v>
      </c>
      <c r="E2241" s="12">
        <v>2042.925</v>
      </c>
      <c r="F2241" s="12">
        <v>0.430362</v>
      </c>
      <c r="G2241" s="14">
        <f>IFERROR(__xludf.DUMMYFUNCTION("FILTER(WholeNMJData!E:E,WholeNMJData!$B:$B=$B2241)"),256.4041)</f>
        <v>256.4041</v>
      </c>
      <c r="H2241" s="14">
        <f t="shared" si="4"/>
        <v>7.967598802</v>
      </c>
      <c r="I2241" s="14">
        <f>IFERROR(__xludf.DUMMYFUNCTION("FILTER(WholeNMJData!D:D,WholeNMJData!$B:$B=$B2241)"),105.1911)</f>
        <v>105.1911</v>
      </c>
    </row>
    <row r="2242">
      <c r="A2242" s="3"/>
      <c r="B2242" s="3" t="str">
        <f t="shared" si="3"/>
        <v>shi_05m_m67_a3_001</v>
      </c>
      <c r="C2242" s="9" t="s">
        <v>2283</v>
      </c>
      <c r="D2242" s="12">
        <v>4.0</v>
      </c>
      <c r="E2242" s="12">
        <v>2324.251</v>
      </c>
      <c r="F2242" s="12">
        <v>0.758962</v>
      </c>
      <c r="G2242" s="14">
        <f>IFERROR(__xludf.DUMMYFUNCTION("FILTER(WholeNMJData!E:E,WholeNMJData!$B:$B=$B2242)"),256.4041)</f>
        <v>256.4041</v>
      </c>
      <c r="H2242" s="14">
        <f t="shared" si="4"/>
        <v>9.064796546</v>
      </c>
      <c r="I2242" s="14">
        <f>IFERROR(__xludf.DUMMYFUNCTION("FILTER(WholeNMJData!D:D,WholeNMJData!$B:$B=$B2242)"),105.1911)</f>
        <v>105.1911</v>
      </c>
    </row>
    <row r="2243">
      <c r="A2243" s="3"/>
      <c r="B2243" s="3" t="str">
        <f t="shared" si="3"/>
        <v>shi_05m_m67_a3_001</v>
      </c>
      <c r="C2243" s="9" t="s">
        <v>2284</v>
      </c>
      <c r="D2243" s="12">
        <v>53.0</v>
      </c>
      <c r="E2243" s="12">
        <v>3150.513</v>
      </c>
      <c r="F2243" s="12">
        <v>1.08506</v>
      </c>
      <c r="G2243" s="14">
        <f>IFERROR(__xludf.DUMMYFUNCTION("FILTER(WholeNMJData!E:E,WholeNMJData!$B:$B=$B2243)"),256.4041)</f>
        <v>256.4041</v>
      </c>
      <c r="H2243" s="14">
        <f t="shared" si="4"/>
        <v>12.28729572</v>
      </c>
      <c r="I2243" s="14">
        <f>IFERROR(__xludf.DUMMYFUNCTION("FILTER(WholeNMJData!D:D,WholeNMJData!$B:$B=$B2243)"),105.1911)</f>
        <v>105.1911</v>
      </c>
    </row>
    <row r="2244">
      <c r="A2244" s="3"/>
      <c r="B2244" s="3" t="str">
        <f t="shared" si="3"/>
        <v>shi_05m_m67_a3_001</v>
      </c>
      <c r="C2244" s="9" t="s">
        <v>2285</v>
      </c>
      <c r="D2244" s="12">
        <v>3.0</v>
      </c>
      <c r="E2244" s="12">
        <v>1946.675</v>
      </c>
      <c r="F2244" s="12">
        <v>0.103704</v>
      </c>
      <c r="G2244" s="14">
        <f>IFERROR(__xludf.DUMMYFUNCTION("FILTER(WholeNMJData!E:E,WholeNMJData!$B:$B=$B2244)"),256.4041)</f>
        <v>256.4041</v>
      </c>
      <c r="H2244" s="14">
        <f t="shared" si="4"/>
        <v>7.592214789</v>
      </c>
      <c r="I2244" s="14">
        <f>IFERROR(__xludf.DUMMYFUNCTION("FILTER(WholeNMJData!D:D,WholeNMJData!$B:$B=$B2244)"),105.1911)</f>
        <v>105.1911</v>
      </c>
    </row>
    <row r="2245">
      <c r="A2245" s="3"/>
      <c r="B2245" s="3" t="str">
        <f t="shared" si="3"/>
        <v>shi_05m_m67_a3_001</v>
      </c>
      <c r="C2245" s="9" t="s">
        <v>2286</v>
      </c>
      <c r="D2245" s="12">
        <v>6.0</v>
      </c>
      <c r="E2245" s="12">
        <v>2387.923</v>
      </c>
      <c r="F2245" s="12">
        <v>0.583148</v>
      </c>
      <c r="G2245" s="14">
        <f>IFERROR(__xludf.DUMMYFUNCTION("FILTER(WholeNMJData!E:E,WholeNMJData!$B:$B=$B2245)"),256.4041)</f>
        <v>256.4041</v>
      </c>
      <c r="H2245" s="14">
        <f t="shared" si="4"/>
        <v>9.313123308</v>
      </c>
      <c r="I2245" s="14">
        <f>IFERROR(__xludf.DUMMYFUNCTION("FILTER(WholeNMJData!D:D,WholeNMJData!$B:$B=$B2245)"),105.1911)</f>
        <v>105.1911</v>
      </c>
    </row>
    <row r="2246">
      <c r="A2246" s="3"/>
      <c r="B2246" s="3" t="str">
        <f t="shared" si="3"/>
        <v>shi_05m_m67_a3_001</v>
      </c>
      <c r="C2246" s="9" t="s">
        <v>2287</v>
      </c>
      <c r="D2246" s="12">
        <v>3.0</v>
      </c>
      <c r="E2246" s="12">
        <v>2006.03</v>
      </c>
      <c r="F2246" s="12">
        <v>0.318909</v>
      </c>
      <c r="G2246" s="14">
        <f>IFERROR(__xludf.DUMMYFUNCTION("FILTER(WholeNMJData!E:E,WholeNMJData!$B:$B=$B2246)"),256.4041)</f>
        <v>256.4041</v>
      </c>
      <c r="H2246" s="14">
        <f t="shared" si="4"/>
        <v>7.823704847</v>
      </c>
      <c r="I2246" s="14">
        <f>IFERROR(__xludf.DUMMYFUNCTION("FILTER(WholeNMJData!D:D,WholeNMJData!$B:$B=$B2246)"),105.1911)</f>
        <v>105.1911</v>
      </c>
    </row>
    <row r="2247">
      <c r="A2247" s="3"/>
      <c r="B2247" s="3" t="str">
        <f t="shared" si="3"/>
        <v>shi_05m_m67_a3_001</v>
      </c>
      <c r="C2247" s="9" t="s">
        <v>2288</v>
      </c>
      <c r="D2247" s="12">
        <v>20.0</v>
      </c>
      <c r="E2247" s="12">
        <v>2830.285</v>
      </c>
      <c r="F2247" s="12">
        <v>0.839245</v>
      </c>
      <c r="G2247" s="14">
        <f>IFERROR(__xludf.DUMMYFUNCTION("FILTER(WholeNMJData!E:E,WholeNMJData!$B:$B=$B2247)"),256.4041)</f>
        <v>256.4041</v>
      </c>
      <c r="H2247" s="14">
        <f t="shared" si="4"/>
        <v>11.03837653</v>
      </c>
      <c r="I2247" s="14">
        <f>IFERROR(__xludf.DUMMYFUNCTION("FILTER(WholeNMJData!D:D,WholeNMJData!$B:$B=$B2247)"),105.1911)</f>
        <v>105.1911</v>
      </c>
    </row>
    <row r="2248">
      <c r="A2248" s="3"/>
      <c r="B2248" s="3" t="str">
        <f t="shared" si="3"/>
        <v>shi_05m_m67_a3_001</v>
      </c>
      <c r="C2248" s="9" t="s">
        <v>2289</v>
      </c>
      <c r="D2248" s="12">
        <v>4.0</v>
      </c>
      <c r="E2248" s="12">
        <v>2887.952</v>
      </c>
      <c r="F2248" s="12">
        <v>0.395011</v>
      </c>
      <c r="G2248" s="14">
        <f>IFERROR(__xludf.DUMMYFUNCTION("FILTER(WholeNMJData!E:E,WholeNMJData!$B:$B=$B2248)"),256.4041)</f>
        <v>256.4041</v>
      </c>
      <c r="H2248" s="14">
        <f t="shared" si="4"/>
        <v>11.26328323</v>
      </c>
      <c r="I2248" s="14">
        <f>IFERROR(__xludf.DUMMYFUNCTION("FILTER(WholeNMJData!D:D,WholeNMJData!$B:$B=$B2248)"),105.1911)</f>
        <v>105.1911</v>
      </c>
    </row>
    <row r="2249">
      <c r="A2249" s="3"/>
      <c r="B2249" s="3" t="str">
        <f t="shared" si="3"/>
        <v>shi_05m_m67_a3_001</v>
      </c>
      <c r="C2249" s="9" t="s">
        <v>2290</v>
      </c>
      <c r="D2249" s="12">
        <v>65.0</v>
      </c>
      <c r="E2249" s="12">
        <v>3844.546</v>
      </c>
      <c r="F2249" s="12">
        <v>1.067041</v>
      </c>
      <c r="G2249" s="14">
        <f>IFERROR(__xludf.DUMMYFUNCTION("FILTER(WholeNMJData!E:E,WholeNMJData!$B:$B=$B2249)"),256.4041)</f>
        <v>256.4041</v>
      </c>
      <c r="H2249" s="14">
        <f t="shared" si="4"/>
        <v>14.99408941</v>
      </c>
      <c r="I2249" s="14">
        <f>IFERROR(__xludf.DUMMYFUNCTION("FILTER(WholeNMJData!D:D,WholeNMJData!$B:$B=$B2249)"),105.1911)</f>
        <v>105.1911</v>
      </c>
    </row>
    <row r="2250">
      <c r="A2250" s="3"/>
      <c r="B2250" s="3" t="str">
        <f t="shared" si="3"/>
        <v>shi_05m_m67_a3_001</v>
      </c>
      <c r="C2250" s="9" t="s">
        <v>2291</v>
      </c>
      <c r="D2250" s="12">
        <v>3.0</v>
      </c>
      <c r="E2250" s="12">
        <v>2298.099</v>
      </c>
      <c r="F2250" s="12">
        <v>0.46117</v>
      </c>
      <c r="G2250" s="14">
        <f>IFERROR(__xludf.DUMMYFUNCTION("FILTER(WholeNMJData!E:E,WholeNMJData!$B:$B=$B2250)"),256.4041)</f>
        <v>256.4041</v>
      </c>
      <c r="H2250" s="14">
        <f t="shared" si="4"/>
        <v>8.962801297</v>
      </c>
      <c r="I2250" s="14">
        <f>IFERROR(__xludf.DUMMYFUNCTION("FILTER(WholeNMJData!D:D,WholeNMJData!$B:$B=$B2250)"),105.1911)</f>
        <v>105.1911</v>
      </c>
    </row>
    <row r="2251">
      <c r="A2251" s="3"/>
      <c r="B2251" s="3" t="str">
        <f t="shared" si="3"/>
        <v>shi_05m_m67_a3_001</v>
      </c>
      <c r="C2251" s="9" t="s">
        <v>2292</v>
      </c>
      <c r="D2251" s="12">
        <v>6.0</v>
      </c>
      <c r="E2251" s="12">
        <v>2000.431</v>
      </c>
      <c r="F2251" s="12">
        <v>0.394842</v>
      </c>
      <c r="G2251" s="14">
        <f>IFERROR(__xludf.DUMMYFUNCTION("FILTER(WholeNMJData!E:E,WholeNMJData!$B:$B=$B2251)"),256.4041)</f>
        <v>256.4041</v>
      </c>
      <c r="H2251" s="14">
        <f t="shared" si="4"/>
        <v>7.801868223</v>
      </c>
      <c r="I2251" s="14">
        <f>IFERROR(__xludf.DUMMYFUNCTION("FILTER(WholeNMJData!D:D,WholeNMJData!$B:$B=$B2251)"),105.1911)</f>
        <v>105.1911</v>
      </c>
    </row>
    <row r="2252">
      <c r="A2252" s="3"/>
      <c r="B2252" s="3" t="str">
        <f t="shared" si="3"/>
        <v>shi_05m_m67_a3_001</v>
      </c>
      <c r="C2252" s="9" t="s">
        <v>2293</v>
      </c>
      <c r="D2252" s="12">
        <v>3.0</v>
      </c>
      <c r="E2252" s="12">
        <v>2150.284</v>
      </c>
      <c r="F2252" s="12">
        <v>0.350242</v>
      </c>
      <c r="G2252" s="14">
        <f>IFERROR(__xludf.DUMMYFUNCTION("FILTER(WholeNMJData!E:E,WholeNMJData!$B:$B=$B2252)"),256.4041)</f>
        <v>256.4041</v>
      </c>
      <c r="H2252" s="14">
        <f t="shared" si="4"/>
        <v>8.386308955</v>
      </c>
      <c r="I2252" s="14">
        <f>IFERROR(__xludf.DUMMYFUNCTION("FILTER(WholeNMJData!D:D,WholeNMJData!$B:$B=$B2252)"),105.1911)</f>
        <v>105.1911</v>
      </c>
    </row>
    <row r="2253">
      <c r="A2253" s="3"/>
      <c r="B2253" s="3" t="str">
        <f t="shared" si="3"/>
        <v>shi_05m_m67_a3_001</v>
      </c>
      <c r="C2253" s="9" t="s">
        <v>2294</v>
      </c>
      <c r="D2253" s="12">
        <v>11.0</v>
      </c>
      <c r="E2253" s="12">
        <v>3206.946</v>
      </c>
      <c r="F2253" s="12">
        <v>0.576233</v>
      </c>
      <c r="G2253" s="14">
        <f>IFERROR(__xludf.DUMMYFUNCTION("FILTER(WholeNMJData!E:E,WholeNMJData!$B:$B=$B2253)"),256.4041)</f>
        <v>256.4041</v>
      </c>
      <c r="H2253" s="14">
        <f t="shared" si="4"/>
        <v>12.5073897</v>
      </c>
      <c r="I2253" s="14">
        <f>IFERROR(__xludf.DUMMYFUNCTION("FILTER(WholeNMJData!D:D,WholeNMJData!$B:$B=$B2253)"),105.1911)</f>
        <v>105.1911</v>
      </c>
    </row>
    <row r="2254">
      <c r="A2254" s="3"/>
      <c r="B2254" s="3" t="str">
        <f t="shared" si="3"/>
        <v>shi_05m_m67_a3_001</v>
      </c>
      <c r="C2254" s="9" t="s">
        <v>2295</v>
      </c>
      <c r="D2254" s="12">
        <v>4.0</v>
      </c>
      <c r="E2254" s="12">
        <v>2043.527</v>
      </c>
      <c r="F2254" s="12">
        <v>0.616808</v>
      </c>
      <c r="G2254" s="14">
        <f>IFERROR(__xludf.DUMMYFUNCTION("FILTER(WholeNMJData!E:E,WholeNMJData!$B:$B=$B2254)"),256.4041)</f>
        <v>256.4041</v>
      </c>
      <c r="H2254" s="14">
        <f t="shared" si="4"/>
        <v>7.969946658</v>
      </c>
      <c r="I2254" s="14">
        <f>IFERROR(__xludf.DUMMYFUNCTION("FILTER(WholeNMJData!D:D,WholeNMJData!$B:$B=$B2254)"),105.1911)</f>
        <v>105.1911</v>
      </c>
    </row>
    <row r="2255">
      <c r="A2255" s="3"/>
      <c r="B2255" s="3" t="str">
        <f t="shared" si="3"/>
        <v>shi_05m_m67_a3_001</v>
      </c>
      <c r="C2255" s="9" t="s">
        <v>2296</v>
      </c>
      <c r="D2255" s="12">
        <v>11.0</v>
      </c>
      <c r="E2255" s="12">
        <v>2700.125</v>
      </c>
      <c r="F2255" s="12">
        <v>0.648369</v>
      </c>
      <c r="G2255" s="14">
        <f>IFERROR(__xludf.DUMMYFUNCTION("FILTER(WholeNMJData!E:E,WholeNMJData!$B:$B=$B2255)"),256.4041)</f>
        <v>256.4041</v>
      </c>
      <c r="H2255" s="14">
        <f t="shared" si="4"/>
        <v>10.53074034</v>
      </c>
      <c r="I2255" s="14">
        <f>IFERROR(__xludf.DUMMYFUNCTION("FILTER(WholeNMJData!D:D,WholeNMJData!$B:$B=$B2255)"),105.1911)</f>
        <v>105.1911</v>
      </c>
    </row>
    <row r="2256">
      <c r="A2256" s="3"/>
      <c r="B2256" s="3" t="str">
        <f t="shared" si="3"/>
        <v>shi_05m_m67_a3_001</v>
      </c>
      <c r="C2256" s="9" t="s">
        <v>2297</v>
      </c>
      <c r="D2256" s="12">
        <v>4.0</v>
      </c>
      <c r="E2256" s="12">
        <v>2018.61</v>
      </c>
      <c r="F2256" s="12">
        <v>0.484334</v>
      </c>
      <c r="G2256" s="14">
        <f>IFERROR(__xludf.DUMMYFUNCTION("FILTER(WholeNMJData!E:E,WholeNMJData!$B:$B=$B2256)"),256.4041)</f>
        <v>256.4041</v>
      </c>
      <c r="H2256" s="14">
        <f t="shared" si="4"/>
        <v>7.872768025</v>
      </c>
      <c r="I2256" s="14">
        <f>IFERROR(__xludf.DUMMYFUNCTION("FILTER(WholeNMJData!D:D,WholeNMJData!$B:$B=$B2256)"),105.1911)</f>
        <v>105.1911</v>
      </c>
    </row>
    <row r="2257">
      <c r="A2257" s="3"/>
      <c r="B2257" s="3" t="str">
        <f t="shared" si="3"/>
        <v>shi_05m_m67_a3_001</v>
      </c>
      <c r="C2257" s="9" t="s">
        <v>2298</v>
      </c>
      <c r="D2257" s="12">
        <v>40.0</v>
      </c>
      <c r="E2257" s="12">
        <v>2500.059</v>
      </c>
      <c r="F2257" s="12">
        <v>0.891999</v>
      </c>
      <c r="G2257" s="14">
        <f>IFERROR(__xludf.DUMMYFUNCTION("FILTER(WholeNMJData!E:E,WholeNMJData!$B:$B=$B2257)"),256.4041)</f>
        <v>256.4041</v>
      </c>
      <c r="H2257" s="14">
        <f t="shared" si="4"/>
        <v>9.750464209</v>
      </c>
      <c r="I2257" s="14">
        <f>IFERROR(__xludf.DUMMYFUNCTION("FILTER(WholeNMJData!D:D,WholeNMJData!$B:$B=$B2257)"),105.1911)</f>
        <v>105.1911</v>
      </c>
    </row>
    <row r="2258">
      <c r="A2258" s="3"/>
      <c r="B2258" s="3" t="str">
        <f t="shared" si="3"/>
        <v>shi_05m_m67_a3_001</v>
      </c>
      <c r="C2258" s="9" t="s">
        <v>2299</v>
      </c>
      <c r="D2258" s="12">
        <v>8.0</v>
      </c>
      <c r="E2258" s="12">
        <v>2112.228</v>
      </c>
      <c r="F2258" s="12">
        <v>0.554064</v>
      </c>
      <c r="G2258" s="14">
        <f>IFERROR(__xludf.DUMMYFUNCTION("FILTER(WholeNMJData!E:E,WholeNMJData!$B:$B=$B2258)"),256.4041)</f>
        <v>256.4041</v>
      </c>
      <c r="H2258" s="14">
        <f t="shared" si="4"/>
        <v>8.237886992</v>
      </c>
      <c r="I2258" s="14">
        <f>IFERROR(__xludf.DUMMYFUNCTION("FILTER(WholeNMJData!D:D,WholeNMJData!$B:$B=$B2258)"),105.1911)</f>
        <v>105.1911</v>
      </c>
    </row>
    <row r="2259">
      <c r="A2259" s="3"/>
      <c r="B2259" s="3" t="str">
        <f t="shared" si="3"/>
        <v>shi_05m_m67_a3_001</v>
      </c>
      <c r="C2259" s="9" t="s">
        <v>2300</v>
      </c>
      <c r="D2259" s="12">
        <v>3.0</v>
      </c>
      <c r="E2259" s="12">
        <v>2456.867</v>
      </c>
      <c r="F2259" s="12">
        <v>0.274983</v>
      </c>
      <c r="G2259" s="14">
        <f>IFERROR(__xludf.DUMMYFUNCTION("FILTER(WholeNMJData!E:E,WholeNMJData!$B:$B=$B2259)"),256.4041)</f>
        <v>256.4041</v>
      </c>
      <c r="H2259" s="14">
        <f t="shared" si="4"/>
        <v>9.582011364</v>
      </c>
      <c r="I2259" s="14">
        <f>IFERROR(__xludf.DUMMYFUNCTION("FILTER(WholeNMJData!D:D,WholeNMJData!$B:$B=$B2259)"),105.1911)</f>
        <v>105.1911</v>
      </c>
    </row>
    <row r="2260">
      <c r="A2260" s="3"/>
      <c r="B2260" s="3" t="str">
        <f t="shared" si="3"/>
        <v>shi_05m_m67_a3_001</v>
      </c>
      <c r="C2260" s="9" t="s">
        <v>2301</v>
      </c>
      <c r="D2260" s="12">
        <v>15.0</v>
      </c>
      <c r="E2260" s="12">
        <v>2773.313</v>
      </c>
      <c r="F2260" s="12">
        <v>0.817891</v>
      </c>
      <c r="G2260" s="14">
        <f>IFERROR(__xludf.DUMMYFUNCTION("FILTER(WholeNMJData!E:E,WholeNMJData!$B:$B=$B2260)"),256.4041)</f>
        <v>256.4041</v>
      </c>
      <c r="H2260" s="14">
        <f t="shared" si="4"/>
        <v>10.8161804</v>
      </c>
      <c r="I2260" s="14">
        <f>IFERROR(__xludf.DUMMYFUNCTION("FILTER(WholeNMJData!D:D,WholeNMJData!$B:$B=$B2260)"),105.1911)</f>
        <v>105.1911</v>
      </c>
    </row>
    <row r="2261">
      <c r="A2261" s="3"/>
      <c r="B2261" s="3" t="str">
        <f t="shared" si="3"/>
        <v>shi_05m_m67_a3_001</v>
      </c>
      <c r="C2261" s="9" t="s">
        <v>2302</v>
      </c>
      <c r="D2261" s="12">
        <v>3.0</v>
      </c>
      <c r="E2261" s="12">
        <v>2566.947</v>
      </c>
      <c r="F2261" s="12">
        <v>0.512892</v>
      </c>
      <c r="G2261" s="14">
        <f>IFERROR(__xludf.DUMMYFUNCTION("FILTER(WholeNMJData!E:E,WholeNMJData!$B:$B=$B2261)"),256.4041)</f>
        <v>256.4041</v>
      </c>
      <c r="H2261" s="14">
        <f t="shared" si="4"/>
        <v>10.01133367</v>
      </c>
      <c r="I2261" s="14">
        <f>IFERROR(__xludf.DUMMYFUNCTION("FILTER(WholeNMJData!D:D,WholeNMJData!$B:$B=$B2261)"),105.1911)</f>
        <v>105.1911</v>
      </c>
    </row>
    <row r="2262">
      <c r="A2262" s="3"/>
      <c r="B2262" s="3" t="str">
        <f t="shared" si="3"/>
        <v>shi_05m_m67_a3_001</v>
      </c>
      <c r="C2262" s="9" t="s">
        <v>2303</v>
      </c>
      <c r="D2262" s="12">
        <v>4.0</v>
      </c>
      <c r="E2262" s="12">
        <v>2188.889</v>
      </c>
      <c r="F2262" s="12">
        <v>0.395822</v>
      </c>
      <c r="G2262" s="14">
        <f>IFERROR(__xludf.DUMMYFUNCTION("FILTER(WholeNMJData!E:E,WholeNMJData!$B:$B=$B2262)"),256.4041)</f>
        <v>256.4041</v>
      </c>
      <c r="H2262" s="14">
        <f t="shared" si="4"/>
        <v>8.53687207</v>
      </c>
      <c r="I2262" s="14">
        <f>IFERROR(__xludf.DUMMYFUNCTION("FILTER(WholeNMJData!D:D,WholeNMJData!$B:$B=$B2262)"),105.1911)</f>
        <v>105.1911</v>
      </c>
    </row>
    <row r="2263">
      <c r="A2263" s="3"/>
      <c r="B2263" s="3" t="str">
        <f t="shared" si="3"/>
        <v>shi_05m_m67_a3_001</v>
      </c>
      <c r="C2263" s="9" t="s">
        <v>2304</v>
      </c>
      <c r="D2263" s="12">
        <v>5.0</v>
      </c>
      <c r="E2263" s="12">
        <v>2312.223</v>
      </c>
      <c r="F2263" s="12">
        <v>0.55451</v>
      </c>
      <c r="G2263" s="14">
        <f>IFERROR(__xludf.DUMMYFUNCTION("FILTER(WholeNMJData!E:E,WholeNMJData!$B:$B=$B2263)"),256.4041)</f>
        <v>256.4041</v>
      </c>
      <c r="H2263" s="14">
        <f t="shared" si="4"/>
        <v>9.017886219</v>
      </c>
      <c r="I2263" s="14">
        <f>IFERROR(__xludf.DUMMYFUNCTION("FILTER(WholeNMJData!D:D,WholeNMJData!$B:$B=$B2263)"),105.1911)</f>
        <v>105.1911</v>
      </c>
    </row>
    <row r="2264">
      <c r="A2264" s="3"/>
      <c r="B2264" s="3" t="str">
        <f t="shared" si="3"/>
        <v>shi_05m_m67_a3_001</v>
      </c>
      <c r="C2264" s="9" t="s">
        <v>2305</v>
      </c>
      <c r="D2264" s="12">
        <v>23.0</v>
      </c>
      <c r="E2264" s="12">
        <v>3104.777</v>
      </c>
      <c r="F2264" s="12">
        <v>0.885457</v>
      </c>
      <c r="G2264" s="14">
        <f>IFERROR(__xludf.DUMMYFUNCTION("FILTER(WholeNMJData!E:E,WholeNMJData!$B:$B=$B2264)"),256.4041)</f>
        <v>256.4041</v>
      </c>
      <c r="H2264" s="14">
        <f t="shared" si="4"/>
        <v>12.10892104</v>
      </c>
      <c r="I2264" s="14">
        <f>IFERROR(__xludf.DUMMYFUNCTION("FILTER(WholeNMJData!D:D,WholeNMJData!$B:$B=$B2264)"),105.1911)</f>
        <v>105.1911</v>
      </c>
    </row>
    <row r="2265">
      <c r="A2265" s="3"/>
      <c r="B2265" s="3" t="str">
        <f t="shared" si="3"/>
        <v>shi_05m_m67_a3_001</v>
      </c>
      <c r="C2265" s="9" t="s">
        <v>2306</v>
      </c>
      <c r="D2265" s="12">
        <v>29.0</v>
      </c>
      <c r="E2265" s="12">
        <v>2982.566</v>
      </c>
      <c r="F2265" s="12">
        <v>0.812782</v>
      </c>
      <c r="G2265" s="14">
        <f>IFERROR(__xludf.DUMMYFUNCTION("FILTER(WholeNMJData!E:E,WholeNMJData!$B:$B=$B2265)"),256.4041)</f>
        <v>256.4041</v>
      </c>
      <c r="H2265" s="14">
        <f t="shared" si="4"/>
        <v>11.63228669</v>
      </c>
      <c r="I2265" s="14">
        <f>IFERROR(__xludf.DUMMYFUNCTION("FILTER(WholeNMJData!D:D,WholeNMJData!$B:$B=$B2265)"),105.1911)</f>
        <v>105.1911</v>
      </c>
    </row>
    <row r="2266">
      <c r="A2266" s="3"/>
      <c r="B2266" s="3" t="str">
        <f t="shared" si="3"/>
        <v>shi_05m_m67_a3_001</v>
      </c>
      <c r="C2266" s="9" t="s">
        <v>2307</v>
      </c>
      <c r="D2266" s="12">
        <v>10.0</v>
      </c>
      <c r="E2266" s="12">
        <v>2782.689</v>
      </c>
      <c r="F2266" s="12">
        <v>0.536731</v>
      </c>
      <c r="G2266" s="14">
        <f>IFERROR(__xludf.DUMMYFUNCTION("FILTER(WholeNMJData!E:E,WholeNMJData!$B:$B=$B2266)"),256.4041)</f>
        <v>256.4041</v>
      </c>
      <c r="H2266" s="14">
        <f t="shared" si="4"/>
        <v>10.85274767</v>
      </c>
      <c r="I2266" s="14">
        <f>IFERROR(__xludf.DUMMYFUNCTION("FILTER(WholeNMJData!D:D,WholeNMJData!$B:$B=$B2266)"),105.1911)</f>
        <v>105.1911</v>
      </c>
    </row>
    <row r="2267">
      <c r="A2267" s="3"/>
      <c r="B2267" s="3" t="str">
        <f t="shared" si="3"/>
        <v>shi_05m_m67_a3_001</v>
      </c>
      <c r="C2267" s="9" t="s">
        <v>2308</v>
      </c>
      <c r="D2267" s="12">
        <v>12.0</v>
      </c>
      <c r="E2267" s="12">
        <v>2746.737</v>
      </c>
      <c r="F2267" s="12">
        <v>0.445153</v>
      </c>
      <c r="G2267" s="14">
        <f>IFERROR(__xludf.DUMMYFUNCTION("FILTER(WholeNMJData!E:E,WholeNMJData!$B:$B=$B2267)"),256.4041)</f>
        <v>256.4041</v>
      </c>
      <c r="H2267" s="14">
        <f t="shared" si="4"/>
        <v>10.71253151</v>
      </c>
      <c r="I2267" s="14">
        <f>IFERROR(__xludf.DUMMYFUNCTION("FILTER(WholeNMJData!D:D,WholeNMJData!$B:$B=$B2267)"),105.1911)</f>
        <v>105.1911</v>
      </c>
    </row>
    <row r="2268">
      <c r="A2268" s="3"/>
      <c r="B2268" s="3" t="str">
        <f t="shared" si="3"/>
        <v>shi_05m_m67_a3_001</v>
      </c>
      <c r="C2268" s="9" t="s">
        <v>2309</v>
      </c>
      <c r="D2268" s="12">
        <v>18.0</v>
      </c>
      <c r="E2268" s="12">
        <v>2536.564</v>
      </c>
      <c r="F2268" s="12">
        <v>0.807432</v>
      </c>
      <c r="G2268" s="14">
        <f>IFERROR(__xludf.DUMMYFUNCTION("FILTER(WholeNMJData!E:E,WholeNMJData!$B:$B=$B2268)"),256.4041)</f>
        <v>256.4041</v>
      </c>
      <c r="H2268" s="14">
        <f t="shared" si="4"/>
        <v>9.892837127</v>
      </c>
      <c r="I2268" s="14">
        <f>IFERROR(__xludf.DUMMYFUNCTION("FILTER(WholeNMJData!D:D,WholeNMJData!$B:$B=$B2268)"),105.1911)</f>
        <v>105.1911</v>
      </c>
    </row>
    <row r="2269">
      <c r="A2269" s="3"/>
      <c r="B2269" s="3" t="str">
        <f t="shared" si="3"/>
        <v>shi_05m_m67_a3_001</v>
      </c>
      <c r="C2269" s="9" t="s">
        <v>2310</v>
      </c>
      <c r="D2269" s="12">
        <v>10.0</v>
      </c>
      <c r="E2269" s="12">
        <v>2242.866</v>
      </c>
      <c r="F2269" s="12">
        <v>0.337602</v>
      </c>
      <c r="G2269" s="14">
        <f>IFERROR(__xludf.DUMMYFUNCTION("FILTER(WholeNMJData!E:E,WholeNMJData!$B:$B=$B2269)"),256.4041)</f>
        <v>256.4041</v>
      </c>
      <c r="H2269" s="14">
        <f t="shared" si="4"/>
        <v>8.747387425</v>
      </c>
      <c r="I2269" s="14">
        <f>IFERROR(__xludf.DUMMYFUNCTION("FILTER(WholeNMJData!D:D,WholeNMJData!$B:$B=$B2269)"),105.1911)</f>
        <v>105.1911</v>
      </c>
    </row>
    <row r="2270">
      <c r="A2270" s="3"/>
      <c r="B2270" s="3" t="str">
        <f t="shared" si="3"/>
        <v>shi_05m_m67_a3_001</v>
      </c>
      <c r="C2270" s="9" t="s">
        <v>2311</v>
      </c>
      <c r="D2270" s="12">
        <v>101.0</v>
      </c>
      <c r="E2270" s="12">
        <v>3636.938</v>
      </c>
      <c r="F2270" s="12">
        <v>1.074214</v>
      </c>
      <c r="G2270" s="14">
        <f>IFERROR(__xludf.DUMMYFUNCTION("FILTER(WholeNMJData!E:E,WholeNMJData!$B:$B=$B2270)"),256.4041)</f>
        <v>256.4041</v>
      </c>
      <c r="H2270" s="14">
        <f t="shared" si="4"/>
        <v>14.18439877</v>
      </c>
      <c r="I2270" s="14">
        <f>IFERROR(__xludf.DUMMYFUNCTION("FILTER(WholeNMJData!D:D,WholeNMJData!$B:$B=$B2270)"),105.1911)</f>
        <v>105.1911</v>
      </c>
    </row>
    <row r="2271">
      <c r="A2271" s="3"/>
      <c r="B2271" s="3" t="str">
        <f t="shared" si="3"/>
        <v>shi_05m_m67_a3_001</v>
      </c>
      <c r="C2271" s="9" t="s">
        <v>2312</v>
      </c>
      <c r="D2271" s="12">
        <v>17.0</v>
      </c>
      <c r="E2271" s="12">
        <v>2933.952</v>
      </c>
      <c r="F2271" s="12">
        <v>0.541854</v>
      </c>
      <c r="G2271" s="14">
        <f>IFERROR(__xludf.DUMMYFUNCTION("FILTER(WholeNMJData!E:E,WholeNMJData!$B:$B=$B2271)"),256.4041)</f>
        <v>256.4041</v>
      </c>
      <c r="H2271" s="14">
        <f t="shared" si="4"/>
        <v>11.44268754</v>
      </c>
      <c r="I2271" s="14">
        <f>IFERROR(__xludf.DUMMYFUNCTION("FILTER(WholeNMJData!D:D,WholeNMJData!$B:$B=$B2271)"),105.1911)</f>
        <v>105.1911</v>
      </c>
    </row>
    <row r="2272">
      <c r="A2272" s="3"/>
      <c r="B2272" s="3" t="str">
        <f t="shared" si="3"/>
        <v>shi_05m_m67_a3_001</v>
      </c>
      <c r="C2272" s="9" t="s">
        <v>2313</v>
      </c>
      <c r="D2272" s="12">
        <v>10.0</v>
      </c>
      <c r="E2272" s="12">
        <v>2648.281</v>
      </c>
      <c r="F2272" s="12">
        <v>0.266963</v>
      </c>
      <c r="G2272" s="14">
        <f>IFERROR(__xludf.DUMMYFUNCTION("FILTER(WholeNMJData!E:E,WholeNMJData!$B:$B=$B2272)"),256.4041)</f>
        <v>256.4041</v>
      </c>
      <c r="H2272" s="14">
        <f t="shared" si="4"/>
        <v>10.32854389</v>
      </c>
      <c r="I2272" s="14">
        <f>IFERROR(__xludf.DUMMYFUNCTION("FILTER(WholeNMJData!D:D,WholeNMJData!$B:$B=$B2272)"),105.1911)</f>
        <v>105.1911</v>
      </c>
    </row>
    <row r="2273">
      <c r="A2273" s="3"/>
      <c r="B2273" s="3" t="str">
        <f t="shared" si="3"/>
        <v>shi_05m_m67_a3_001</v>
      </c>
      <c r="C2273" s="9" t="s">
        <v>2314</v>
      </c>
      <c r="D2273" s="12">
        <v>95.0</v>
      </c>
      <c r="E2273" s="12">
        <v>3580.852</v>
      </c>
      <c r="F2273" s="12">
        <v>1.370532</v>
      </c>
      <c r="G2273" s="14">
        <f>IFERROR(__xludf.DUMMYFUNCTION("FILTER(WholeNMJData!E:E,WholeNMJData!$B:$B=$B2273)"),256.4041)</f>
        <v>256.4041</v>
      </c>
      <c r="H2273" s="14">
        <f t="shared" si="4"/>
        <v>13.96565812</v>
      </c>
      <c r="I2273" s="14">
        <f>IFERROR(__xludf.DUMMYFUNCTION("FILTER(WholeNMJData!D:D,WholeNMJData!$B:$B=$B2273)"),105.1911)</f>
        <v>105.1911</v>
      </c>
    </row>
    <row r="2274">
      <c r="A2274" s="3"/>
      <c r="B2274" s="3" t="str">
        <f t="shared" si="3"/>
        <v>shi_05m_m67_a3_001</v>
      </c>
      <c r="C2274" s="9" t="s">
        <v>2315</v>
      </c>
      <c r="D2274" s="12">
        <v>14.0</v>
      </c>
      <c r="E2274" s="12">
        <v>2852.866</v>
      </c>
      <c r="F2274" s="12">
        <v>0.849185</v>
      </c>
      <c r="G2274" s="14">
        <f>IFERROR(__xludf.DUMMYFUNCTION("FILTER(WholeNMJData!E:E,WholeNMJData!$B:$B=$B2274)"),256.4041)</f>
        <v>256.4041</v>
      </c>
      <c r="H2274" s="14">
        <f t="shared" si="4"/>
        <v>11.12644455</v>
      </c>
      <c r="I2274" s="14">
        <f>IFERROR(__xludf.DUMMYFUNCTION("FILTER(WholeNMJData!D:D,WholeNMJData!$B:$B=$B2274)"),105.1911)</f>
        <v>105.1911</v>
      </c>
    </row>
    <row r="2275">
      <c r="A2275" s="3"/>
      <c r="B2275" s="3" t="str">
        <f t="shared" si="3"/>
        <v>shi_05m_m67_a3_001</v>
      </c>
      <c r="C2275" s="9" t="s">
        <v>2316</v>
      </c>
      <c r="D2275" s="12">
        <v>6.0</v>
      </c>
      <c r="E2275" s="12">
        <v>2662.069</v>
      </c>
      <c r="F2275" s="12">
        <v>0.733263</v>
      </c>
      <c r="G2275" s="14">
        <f>IFERROR(__xludf.DUMMYFUNCTION("FILTER(WholeNMJData!E:E,WholeNMJData!$B:$B=$B2275)"),256.4041)</f>
        <v>256.4041</v>
      </c>
      <c r="H2275" s="14">
        <f t="shared" si="4"/>
        <v>10.38231838</v>
      </c>
      <c r="I2275" s="14">
        <f>IFERROR(__xludf.DUMMYFUNCTION("FILTER(WholeNMJData!D:D,WholeNMJData!$B:$B=$B2275)"),105.1911)</f>
        <v>105.1911</v>
      </c>
    </row>
    <row r="2276">
      <c r="A2276" s="3"/>
      <c r="B2276" s="3" t="str">
        <f t="shared" si="3"/>
        <v>shi_05m_m67_a3_001</v>
      </c>
      <c r="C2276" s="9" t="s">
        <v>2317</v>
      </c>
      <c r="D2276" s="12">
        <v>9.0</v>
      </c>
      <c r="E2276" s="12">
        <v>2168.584</v>
      </c>
      <c r="F2276" s="12">
        <v>0.485266</v>
      </c>
      <c r="G2276" s="14">
        <f>IFERROR(__xludf.DUMMYFUNCTION("FILTER(WholeNMJData!E:E,WholeNMJData!$B:$B=$B2276)"),256.4041)</f>
        <v>256.4041</v>
      </c>
      <c r="H2276" s="14">
        <f t="shared" si="4"/>
        <v>8.457680669</v>
      </c>
      <c r="I2276" s="14">
        <f>IFERROR(__xludf.DUMMYFUNCTION("FILTER(WholeNMJData!D:D,WholeNMJData!$B:$B=$B2276)"),105.1911)</f>
        <v>105.1911</v>
      </c>
    </row>
    <row r="2277">
      <c r="A2277" s="3"/>
      <c r="B2277" s="3" t="str">
        <f t="shared" si="3"/>
        <v>shi_05m_m67_a3_001</v>
      </c>
      <c r="C2277" s="9" t="s">
        <v>2318</v>
      </c>
      <c r="D2277" s="12">
        <v>40.0</v>
      </c>
      <c r="E2277" s="12">
        <v>2810.691</v>
      </c>
      <c r="F2277" s="12">
        <v>0.828429</v>
      </c>
      <c r="G2277" s="14">
        <f>IFERROR(__xludf.DUMMYFUNCTION("FILTER(WholeNMJData!E:E,WholeNMJData!$B:$B=$B2277)"),256.4041)</f>
        <v>256.4041</v>
      </c>
      <c r="H2277" s="14">
        <f t="shared" si="4"/>
        <v>10.9619581</v>
      </c>
      <c r="I2277" s="14">
        <f>IFERROR(__xludf.DUMMYFUNCTION("FILTER(WholeNMJData!D:D,WholeNMJData!$B:$B=$B2277)"),105.1911)</f>
        <v>105.1911</v>
      </c>
    </row>
    <row r="2278">
      <c r="A2278" s="3"/>
      <c r="B2278" s="3" t="str">
        <f t="shared" si="3"/>
        <v>shi_05m_m67_a3_001</v>
      </c>
      <c r="C2278" s="9" t="s">
        <v>2319</v>
      </c>
      <c r="D2278" s="12">
        <v>9.0</v>
      </c>
      <c r="E2278" s="12">
        <v>2744.064</v>
      </c>
      <c r="F2278" s="12">
        <v>0.789783</v>
      </c>
      <c r="G2278" s="14">
        <f>IFERROR(__xludf.DUMMYFUNCTION("FILTER(WholeNMJData!E:E,WholeNMJData!$B:$B=$B2278)"),256.4041)</f>
        <v>256.4041</v>
      </c>
      <c r="H2278" s="14">
        <f t="shared" si="4"/>
        <v>10.70210656</v>
      </c>
      <c r="I2278" s="14">
        <f>IFERROR(__xludf.DUMMYFUNCTION("FILTER(WholeNMJData!D:D,WholeNMJData!$B:$B=$B2278)"),105.1911)</f>
        <v>105.1911</v>
      </c>
    </row>
    <row r="2279">
      <c r="A2279" s="3"/>
      <c r="B2279" s="3" t="str">
        <f t="shared" si="3"/>
        <v>shi_05m_m67_a3_001</v>
      </c>
      <c r="C2279" s="9" t="s">
        <v>2320</v>
      </c>
      <c r="D2279" s="12">
        <v>4.0</v>
      </c>
      <c r="E2279" s="12">
        <v>2311.747</v>
      </c>
      <c r="F2279" s="12">
        <v>0.310102</v>
      </c>
      <c r="G2279" s="14">
        <f>IFERROR(__xludf.DUMMYFUNCTION("FILTER(WholeNMJData!E:E,WholeNMJData!$B:$B=$B2279)"),256.4041)</f>
        <v>256.4041</v>
      </c>
      <c r="H2279" s="14">
        <f t="shared" si="4"/>
        <v>9.016029775</v>
      </c>
      <c r="I2279" s="14">
        <f>IFERROR(__xludf.DUMMYFUNCTION("FILTER(WholeNMJData!D:D,WholeNMJData!$B:$B=$B2279)"),105.1911)</f>
        <v>105.1911</v>
      </c>
    </row>
    <row r="2280">
      <c r="A2280" s="3"/>
      <c r="B2280" s="3" t="str">
        <f t="shared" si="3"/>
        <v>shi_05m_m67_a3_001</v>
      </c>
      <c r="C2280" s="9" t="s">
        <v>2321</v>
      </c>
      <c r="D2280" s="12">
        <v>17.0</v>
      </c>
      <c r="E2280" s="12">
        <v>2618.731</v>
      </c>
      <c r="F2280" s="12">
        <v>0.705359</v>
      </c>
      <c r="G2280" s="14">
        <f>IFERROR(__xludf.DUMMYFUNCTION("FILTER(WholeNMJData!E:E,WholeNMJData!$B:$B=$B2280)"),256.4041)</f>
        <v>256.4041</v>
      </c>
      <c r="H2280" s="14">
        <f t="shared" si="4"/>
        <v>10.21329612</v>
      </c>
      <c r="I2280" s="14">
        <f>IFERROR(__xludf.DUMMYFUNCTION("FILTER(WholeNMJData!D:D,WholeNMJData!$B:$B=$B2280)"),105.1911)</f>
        <v>105.1911</v>
      </c>
    </row>
    <row r="2281">
      <c r="A2281" s="3"/>
      <c r="B2281" s="3" t="str">
        <f t="shared" si="3"/>
        <v>shi_05m_m67_a3_001</v>
      </c>
      <c r="C2281" s="9" t="s">
        <v>2322</v>
      </c>
      <c r="D2281" s="12">
        <v>3.0</v>
      </c>
      <c r="E2281" s="12">
        <v>1945.908</v>
      </c>
      <c r="F2281" s="12">
        <v>0.349467</v>
      </c>
      <c r="G2281" s="14">
        <f>IFERROR(__xludf.DUMMYFUNCTION("FILTER(WholeNMJData!E:E,WholeNMJData!$B:$B=$B2281)"),256.4041)</f>
        <v>256.4041</v>
      </c>
      <c r="H2281" s="14">
        <f t="shared" si="4"/>
        <v>7.589223417</v>
      </c>
      <c r="I2281" s="14">
        <f>IFERROR(__xludf.DUMMYFUNCTION("FILTER(WholeNMJData!D:D,WholeNMJData!$B:$B=$B2281)"),105.1911)</f>
        <v>105.1911</v>
      </c>
    </row>
    <row r="2282">
      <c r="A2282" s="3"/>
      <c r="B2282" s="3" t="str">
        <f t="shared" si="3"/>
        <v>shi_05m_m67_a3_001</v>
      </c>
      <c r="C2282" s="9" t="s">
        <v>2323</v>
      </c>
      <c r="D2282" s="12">
        <v>46.0</v>
      </c>
      <c r="E2282" s="12">
        <v>3154.254</v>
      </c>
      <c r="F2282" s="12">
        <v>0.633578</v>
      </c>
      <c r="G2282" s="14">
        <f>IFERROR(__xludf.DUMMYFUNCTION("FILTER(WholeNMJData!E:E,WholeNMJData!$B:$B=$B2282)"),256.4041)</f>
        <v>256.4041</v>
      </c>
      <c r="H2282" s="14">
        <f t="shared" si="4"/>
        <v>12.30188597</v>
      </c>
      <c r="I2282" s="14">
        <f>IFERROR(__xludf.DUMMYFUNCTION("FILTER(WholeNMJData!D:D,WholeNMJData!$B:$B=$B2282)"),105.1911)</f>
        <v>105.1911</v>
      </c>
    </row>
    <row r="2283">
      <c r="A2283" s="3"/>
      <c r="B2283" s="3" t="str">
        <f t="shared" si="3"/>
        <v>shi_05m_m67_a3_001</v>
      </c>
      <c r="C2283" s="9" t="s">
        <v>2324</v>
      </c>
      <c r="D2283" s="12">
        <v>3.0</v>
      </c>
      <c r="E2283" s="12">
        <v>2232.677</v>
      </c>
      <c r="F2283" s="12">
        <v>0.213462</v>
      </c>
      <c r="G2283" s="14">
        <f>IFERROR(__xludf.DUMMYFUNCTION("FILTER(WholeNMJData!E:E,WholeNMJData!$B:$B=$B2283)"),256.4041)</f>
        <v>256.4041</v>
      </c>
      <c r="H2283" s="14">
        <f t="shared" si="4"/>
        <v>8.707649371</v>
      </c>
      <c r="I2283" s="14">
        <f>IFERROR(__xludf.DUMMYFUNCTION("FILTER(WholeNMJData!D:D,WholeNMJData!$B:$B=$B2283)"),105.1911)</f>
        <v>105.1911</v>
      </c>
    </row>
    <row r="2284">
      <c r="A2284" s="3"/>
      <c r="B2284" s="3" t="str">
        <f t="shared" si="3"/>
        <v>shi_05m_m67_a3_001</v>
      </c>
      <c r="C2284" s="9" t="s">
        <v>2325</v>
      </c>
      <c r="D2284" s="12">
        <v>3.0</v>
      </c>
      <c r="E2284" s="12">
        <v>1965.089</v>
      </c>
      <c r="F2284" s="12">
        <v>0.424432</v>
      </c>
      <c r="G2284" s="14">
        <f>IFERROR(__xludf.DUMMYFUNCTION("FILTER(WholeNMJData!E:E,WholeNMJData!$B:$B=$B2284)"),256.4041)</f>
        <v>256.4041</v>
      </c>
      <c r="H2284" s="14">
        <f t="shared" si="4"/>
        <v>7.664031113</v>
      </c>
      <c r="I2284" s="14">
        <f>IFERROR(__xludf.DUMMYFUNCTION("FILTER(WholeNMJData!D:D,WholeNMJData!$B:$B=$B2284)"),105.1911)</f>
        <v>105.1911</v>
      </c>
    </row>
    <row r="2285">
      <c r="A2285" s="3"/>
      <c r="B2285" s="3" t="str">
        <f t="shared" si="3"/>
        <v>shi_05m_m67_a3_001</v>
      </c>
      <c r="C2285" s="9" t="s">
        <v>2326</v>
      </c>
      <c r="D2285" s="12">
        <v>3.0</v>
      </c>
      <c r="E2285" s="12">
        <v>2109.128</v>
      </c>
      <c r="F2285" s="12">
        <v>0.345306</v>
      </c>
      <c r="G2285" s="14">
        <f>IFERROR(__xludf.DUMMYFUNCTION("FILTER(WholeNMJData!E:E,WholeNMJData!$B:$B=$B2285)"),256.4041)</f>
        <v>256.4041</v>
      </c>
      <c r="H2285" s="14">
        <f t="shared" si="4"/>
        <v>8.225796701</v>
      </c>
      <c r="I2285" s="14">
        <f>IFERROR(__xludf.DUMMYFUNCTION("FILTER(WholeNMJData!D:D,WholeNMJData!$B:$B=$B2285)"),105.1911)</f>
        <v>105.1911</v>
      </c>
    </row>
    <row r="2286">
      <c r="A2286" s="3"/>
      <c r="B2286" s="3" t="str">
        <f t="shared" si="3"/>
        <v>shi_05m_m67_a3_001</v>
      </c>
      <c r="C2286" s="9" t="s">
        <v>2327</v>
      </c>
      <c r="D2286" s="12">
        <v>3.0</v>
      </c>
      <c r="E2286" s="12">
        <v>2811.609</v>
      </c>
      <c r="F2286" s="12">
        <v>0.684557</v>
      </c>
      <c r="G2286" s="14">
        <f>IFERROR(__xludf.DUMMYFUNCTION("FILTER(WholeNMJData!E:E,WholeNMJData!$B:$B=$B2286)"),256.4041)</f>
        <v>256.4041</v>
      </c>
      <c r="H2286" s="14">
        <f t="shared" si="4"/>
        <v>10.96553838</v>
      </c>
      <c r="I2286" s="14">
        <f>IFERROR(__xludf.DUMMYFUNCTION("FILTER(WholeNMJData!D:D,WholeNMJData!$B:$B=$B2286)"),105.1911)</f>
        <v>105.1911</v>
      </c>
    </row>
    <row r="2287">
      <c r="A2287" s="3"/>
      <c r="B2287" s="3" t="str">
        <f t="shared" si="3"/>
        <v>shi_05m_m67_a3_001</v>
      </c>
      <c r="C2287" s="9" t="s">
        <v>2328</v>
      </c>
      <c r="D2287" s="12">
        <v>15.0</v>
      </c>
      <c r="E2287" s="12">
        <v>2760.691</v>
      </c>
      <c r="F2287" s="12">
        <v>0.530318</v>
      </c>
      <c r="G2287" s="14">
        <f>IFERROR(__xludf.DUMMYFUNCTION("FILTER(WholeNMJData!E:E,WholeNMJData!$B:$B=$B2287)"),256.4041)</f>
        <v>256.4041</v>
      </c>
      <c r="H2287" s="14">
        <f t="shared" si="4"/>
        <v>10.76695341</v>
      </c>
      <c r="I2287" s="14">
        <f>IFERROR(__xludf.DUMMYFUNCTION("FILTER(WholeNMJData!D:D,WholeNMJData!$B:$B=$B2287)"),105.1911)</f>
        <v>105.1911</v>
      </c>
    </row>
    <row r="2288">
      <c r="A2288" s="3"/>
      <c r="B2288" s="3" t="str">
        <f t="shared" si="3"/>
        <v>shi_05m_m67_a3_001</v>
      </c>
      <c r="C2288" s="9" t="s">
        <v>2329</v>
      </c>
      <c r="D2288" s="12">
        <v>8.0</v>
      </c>
      <c r="E2288" s="12">
        <v>2241.825</v>
      </c>
      <c r="F2288" s="12">
        <v>0.448274</v>
      </c>
      <c r="G2288" s="14">
        <f>IFERROR(__xludf.DUMMYFUNCTION("FILTER(WholeNMJData!E:E,WholeNMJData!$B:$B=$B2288)"),256.4041)</f>
        <v>256.4041</v>
      </c>
      <c r="H2288" s="14">
        <f t="shared" si="4"/>
        <v>8.743327427</v>
      </c>
      <c r="I2288" s="14">
        <f>IFERROR(__xludf.DUMMYFUNCTION("FILTER(WholeNMJData!D:D,WholeNMJData!$B:$B=$B2288)"),105.1911)</f>
        <v>105.1911</v>
      </c>
    </row>
    <row r="2289">
      <c r="A2289" s="3"/>
      <c r="B2289" s="3" t="str">
        <f t="shared" si="3"/>
        <v>shi_05m_m67_a3_001</v>
      </c>
      <c r="C2289" s="9" t="s">
        <v>2330</v>
      </c>
      <c r="D2289" s="12">
        <v>3.0</v>
      </c>
      <c r="E2289" s="12">
        <v>2222.796</v>
      </c>
      <c r="F2289" s="12">
        <v>0.396551</v>
      </c>
      <c r="G2289" s="14">
        <f>IFERROR(__xludf.DUMMYFUNCTION("FILTER(WholeNMJData!E:E,WholeNMJData!$B:$B=$B2289)"),256.4041)</f>
        <v>256.4041</v>
      </c>
      <c r="H2289" s="14">
        <f t="shared" si="4"/>
        <v>8.669112545</v>
      </c>
      <c r="I2289" s="14">
        <f>IFERROR(__xludf.DUMMYFUNCTION("FILTER(WholeNMJData!D:D,WholeNMJData!$B:$B=$B2289)"),105.1911)</f>
        <v>105.1911</v>
      </c>
    </row>
    <row r="2290">
      <c r="A2290" s="3"/>
      <c r="B2290" s="3" t="str">
        <f t="shared" si="3"/>
        <v>shi_05m_m67_a3_001</v>
      </c>
      <c r="C2290" s="9" t="s">
        <v>2331</v>
      </c>
      <c r="D2290" s="12">
        <v>3.0</v>
      </c>
      <c r="E2290" s="12">
        <v>2310.664</v>
      </c>
      <c r="F2290" s="12">
        <v>0.350716</v>
      </c>
      <c r="G2290" s="14">
        <f>IFERROR(__xludf.DUMMYFUNCTION("FILTER(WholeNMJData!E:E,WholeNMJData!$B:$B=$B2290)"),256.4041)</f>
        <v>256.4041</v>
      </c>
      <c r="H2290" s="14">
        <f t="shared" si="4"/>
        <v>9.011805973</v>
      </c>
      <c r="I2290" s="14">
        <f>IFERROR(__xludf.DUMMYFUNCTION("FILTER(WholeNMJData!D:D,WholeNMJData!$B:$B=$B2290)"),105.1911)</f>
        <v>105.1911</v>
      </c>
    </row>
    <row r="2291">
      <c r="A2291" s="3"/>
      <c r="B2291" s="3" t="str">
        <f t="shared" si="3"/>
        <v>shi_05m_m67_a3_001</v>
      </c>
      <c r="C2291" s="9" t="s">
        <v>2332</v>
      </c>
      <c r="D2291" s="12">
        <v>6.0</v>
      </c>
      <c r="E2291" s="12">
        <v>2711.961</v>
      </c>
      <c r="F2291" s="12">
        <v>0.564383</v>
      </c>
      <c r="G2291" s="14">
        <f>IFERROR(__xludf.DUMMYFUNCTION("FILTER(WholeNMJData!E:E,WholeNMJData!$B:$B=$B2291)"),256.4041)</f>
        <v>256.4041</v>
      </c>
      <c r="H2291" s="14">
        <f t="shared" si="4"/>
        <v>10.57690185</v>
      </c>
      <c r="I2291" s="14">
        <f>IFERROR(__xludf.DUMMYFUNCTION("FILTER(WholeNMJData!D:D,WholeNMJData!$B:$B=$B2291)"),105.1911)</f>
        <v>105.1911</v>
      </c>
    </row>
    <row r="2292">
      <c r="A2292" s="3"/>
      <c r="B2292" s="3" t="str">
        <f t="shared" si="3"/>
        <v>shi_05m_m67_a3_001</v>
      </c>
      <c r="C2292" s="9" t="s">
        <v>2333</v>
      </c>
      <c r="D2292" s="12">
        <v>13.0</v>
      </c>
      <c r="E2292" s="12">
        <v>2514.729</v>
      </c>
      <c r="F2292" s="12">
        <v>0.858862</v>
      </c>
      <c r="G2292" s="14">
        <f>IFERROR(__xludf.DUMMYFUNCTION("FILTER(WholeNMJData!E:E,WholeNMJData!$B:$B=$B2292)"),256.4041)</f>
        <v>256.4041</v>
      </c>
      <c r="H2292" s="14">
        <f t="shared" si="4"/>
        <v>9.807678582</v>
      </c>
      <c r="I2292" s="14">
        <f>IFERROR(__xludf.DUMMYFUNCTION("FILTER(WholeNMJData!D:D,WholeNMJData!$B:$B=$B2292)"),105.1911)</f>
        <v>105.1911</v>
      </c>
    </row>
    <row r="2293">
      <c r="A2293" s="3"/>
      <c r="B2293" s="3" t="str">
        <f t="shared" si="3"/>
        <v>shi_05m_m67_a3_001</v>
      </c>
      <c r="C2293" s="9" t="s">
        <v>2334</v>
      </c>
      <c r="D2293" s="12">
        <v>3.0</v>
      </c>
      <c r="E2293" s="12">
        <v>2280.853</v>
      </c>
      <c r="F2293" s="12">
        <v>0.6663</v>
      </c>
      <c r="G2293" s="14">
        <f>IFERROR(__xludf.DUMMYFUNCTION("FILTER(WholeNMJData!E:E,WholeNMJData!$B:$B=$B2293)"),256.4041)</f>
        <v>256.4041</v>
      </c>
      <c r="H2293" s="14">
        <f t="shared" si="4"/>
        <v>8.895540282</v>
      </c>
      <c r="I2293" s="14">
        <f>IFERROR(__xludf.DUMMYFUNCTION("FILTER(WholeNMJData!D:D,WholeNMJData!$B:$B=$B2293)"),105.1911)</f>
        <v>105.1911</v>
      </c>
    </row>
    <row r="2294">
      <c r="A2294" s="3"/>
      <c r="B2294" s="3" t="str">
        <f t="shared" si="3"/>
        <v>shi_05m_m67_a3_001</v>
      </c>
      <c r="C2294" s="9" t="s">
        <v>2335</v>
      </c>
      <c r="D2294" s="12">
        <v>5.0</v>
      </c>
      <c r="E2294" s="12">
        <v>2823.248</v>
      </c>
      <c r="F2294" s="12">
        <v>0.715243</v>
      </c>
      <c r="G2294" s="14">
        <f>IFERROR(__xludf.DUMMYFUNCTION("FILTER(WholeNMJData!E:E,WholeNMJData!$B:$B=$B2294)"),256.4041)</f>
        <v>256.4041</v>
      </c>
      <c r="H2294" s="14">
        <f t="shared" si="4"/>
        <v>11.01093157</v>
      </c>
      <c r="I2294" s="14">
        <f>IFERROR(__xludf.DUMMYFUNCTION("FILTER(WholeNMJData!D:D,WholeNMJData!$B:$B=$B2294)"),105.1911)</f>
        <v>105.1911</v>
      </c>
    </row>
    <row r="2295">
      <c r="A2295" s="3"/>
      <c r="B2295" s="3" t="str">
        <f t="shared" si="3"/>
        <v>shi_05m_m67_a3_002</v>
      </c>
      <c r="C2295" s="9" t="s">
        <v>2336</v>
      </c>
      <c r="D2295" s="12">
        <v>58.0</v>
      </c>
      <c r="E2295" s="12">
        <v>3471.674</v>
      </c>
      <c r="F2295" s="12">
        <v>0.954453</v>
      </c>
      <c r="G2295" s="14">
        <f>IFERROR(__xludf.DUMMYFUNCTION("FILTER(WholeNMJData!E:E,WholeNMJData!$B:$B=$B2295)"),216.3649)</f>
        <v>216.3649</v>
      </c>
      <c r="H2295" s="14">
        <f t="shared" si="4"/>
        <v>16.04545839</v>
      </c>
      <c r="I2295" s="14">
        <f>IFERROR(__xludf.DUMMYFUNCTION("FILTER(WholeNMJData!D:D,WholeNMJData!$B:$B=$B2295)"),185.7778)</f>
        <v>185.7778</v>
      </c>
    </row>
    <row r="2296">
      <c r="A2296" s="3"/>
      <c r="B2296" s="3" t="str">
        <f t="shared" si="3"/>
        <v>shi_05m_m67_a3_002</v>
      </c>
      <c r="C2296" s="9" t="s">
        <v>2337</v>
      </c>
      <c r="D2296" s="12">
        <v>140.0</v>
      </c>
      <c r="E2296" s="12">
        <v>3525.122</v>
      </c>
      <c r="F2296" s="12">
        <v>1.074434</v>
      </c>
      <c r="G2296" s="14">
        <f>IFERROR(__xludf.DUMMYFUNCTION("FILTER(WholeNMJData!E:E,WholeNMJData!$B:$B=$B2296)"),216.3649)</f>
        <v>216.3649</v>
      </c>
      <c r="H2296" s="14">
        <f t="shared" si="4"/>
        <v>16.29248552</v>
      </c>
      <c r="I2296" s="14">
        <f>IFERROR(__xludf.DUMMYFUNCTION("FILTER(WholeNMJData!D:D,WholeNMJData!$B:$B=$B2296)"),185.7778)</f>
        <v>185.7778</v>
      </c>
    </row>
    <row r="2297">
      <c r="A2297" s="3"/>
      <c r="B2297" s="3" t="str">
        <f t="shared" si="3"/>
        <v>shi_05m_m67_a3_002</v>
      </c>
      <c r="C2297" s="9" t="s">
        <v>2338</v>
      </c>
      <c r="D2297" s="12">
        <v>6.0</v>
      </c>
      <c r="E2297" s="12">
        <v>1875.2</v>
      </c>
      <c r="F2297" s="12">
        <v>0.495058</v>
      </c>
      <c r="G2297" s="14">
        <f>IFERROR(__xludf.DUMMYFUNCTION("FILTER(WholeNMJData!E:E,WholeNMJData!$B:$B=$B2297)"),216.3649)</f>
        <v>216.3649</v>
      </c>
      <c r="H2297" s="14">
        <f t="shared" si="4"/>
        <v>8.666840139</v>
      </c>
      <c r="I2297" s="14">
        <f>IFERROR(__xludf.DUMMYFUNCTION("FILTER(WholeNMJData!D:D,WholeNMJData!$B:$B=$B2297)"),185.7778)</f>
        <v>185.7778</v>
      </c>
    </row>
    <row r="2298">
      <c r="A2298" s="3"/>
      <c r="B2298" s="3" t="str">
        <f t="shared" si="3"/>
        <v>shi_05m_m67_a3_002</v>
      </c>
      <c r="C2298" s="9" t="s">
        <v>2339</v>
      </c>
      <c r="D2298" s="12">
        <v>7.0</v>
      </c>
      <c r="E2298" s="12">
        <v>2036.651</v>
      </c>
      <c r="F2298" s="12">
        <v>0.384197</v>
      </c>
      <c r="G2298" s="14">
        <f>IFERROR(__xludf.DUMMYFUNCTION("FILTER(WholeNMJData!E:E,WholeNMJData!$B:$B=$B2298)"),216.3649)</f>
        <v>216.3649</v>
      </c>
      <c r="H2298" s="14">
        <f t="shared" si="4"/>
        <v>9.413037882</v>
      </c>
      <c r="I2298" s="14">
        <f>IFERROR(__xludf.DUMMYFUNCTION("FILTER(WholeNMJData!D:D,WholeNMJData!$B:$B=$B2298)"),185.7778)</f>
        <v>185.7778</v>
      </c>
    </row>
    <row r="2299">
      <c r="A2299" s="3"/>
      <c r="B2299" s="3" t="str">
        <f t="shared" si="3"/>
        <v>shi_05m_m67_a3_002</v>
      </c>
      <c r="C2299" s="9" t="s">
        <v>2340</v>
      </c>
      <c r="D2299" s="12">
        <v>3.0</v>
      </c>
      <c r="E2299" s="12">
        <v>1990.386</v>
      </c>
      <c r="F2299" s="12">
        <v>0.178984</v>
      </c>
      <c r="G2299" s="14">
        <f>IFERROR(__xludf.DUMMYFUNCTION("FILTER(WholeNMJData!E:E,WholeNMJData!$B:$B=$B2299)"),216.3649)</f>
        <v>216.3649</v>
      </c>
      <c r="H2299" s="14">
        <f t="shared" si="4"/>
        <v>9.199209299</v>
      </c>
      <c r="I2299" s="14">
        <f>IFERROR(__xludf.DUMMYFUNCTION("FILTER(WholeNMJData!D:D,WholeNMJData!$B:$B=$B2299)"),185.7778)</f>
        <v>185.7778</v>
      </c>
    </row>
    <row r="2300">
      <c r="A2300" s="3"/>
      <c r="B2300" s="3" t="str">
        <f t="shared" si="3"/>
        <v>shi_05m_m67_a3_002</v>
      </c>
      <c r="C2300" s="9" t="s">
        <v>2341</v>
      </c>
      <c r="D2300" s="12">
        <v>7.0</v>
      </c>
      <c r="E2300" s="12">
        <v>1906.182</v>
      </c>
      <c r="F2300" s="12">
        <v>0.511367</v>
      </c>
      <c r="G2300" s="14">
        <f>IFERROR(__xludf.DUMMYFUNCTION("FILTER(WholeNMJData!E:E,WholeNMJData!$B:$B=$B2300)"),216.3649)</f>
        <v>216.3649</v>
      </c>
      <c r="H2300" s="14">
        <f t="shared" si="4"/>
        <v>8.81003342</v>
      </c>
      <c r="I2300" s="14">
        <f>IFERROR(__xludf.DUMMYFUNCTION("FILTER(WholeNMJData!D:D,WholeNMJData!$B:$B=$B2300)"),185.7778)</f>
        <v>185.7778</v>
      </c>
    </row>
    <row r="2301">
      <c r="A2301" s="3"/>
      <c r="B2301" s="3" t="str">
        <f t="shared" si="3"/>
        <v>shi_05m_m67_a3_002</v>
      </c>
      <c r="C2301" s="9" t="s">
        <v>2342</v>
      </c>
      <c r="D2301" s="12">
        <v>3.0</v>
      </c>
      <c r="E2301" s="12">
        <v>1893.841</v>
      </c>
      <c r="F2301" s="12">
        <v>0.126277</v>
      </c>
      <c r="G2301" s="14">
        <f>IFERROR(__xludf.DUMMYFUNCTION("FILTER(WholeNMJData!E:E,WholeNMJData!$B:$B=$B2301)"),216.3649)</f>
        <v>216.3649</v>
      </c>
      <c r="H2301" s="14">
        <f t="shared" si="4"/>
        <v>8.752995518</v>
      </c>
      <c r="I2301" s="14">
        <f>IFERROR(__xludf.DUMMYFUNCTION("FILTER(WholeNMJData!D:D,WholeNMJData!$B:$B=$B2301)"),185.7778)</f>
        <v>185.7778</v>
      </c>
    </row>
    <row r="2302">
      <c r="A2302" s="3"/>
      <c r="B2302" s="3" t="str">
        <f t="shared" si="3"/>
        <v>shi_05m_m67_a3_002</v>
      </c>
      <c r="C2302" s="9" t="s">
        <v>2343</v>
      </c>
      <c r="D2302" s="12">
        <v>3.0</v>
      </c>
      <c r="E2302" s="12">
        <v>1901.234</v>
      </c>
      <c r="F2302" s="12">
        <v>0.449318</v>
      </c>
      <c r="G2302" s="14">
        <f>IFERROR(__xludf.DUMMYFUNCTION("FILTER(WholeNMJData!E:E,WholeNMJData!$B:$B=$B2302)"),216.3649)</f>
        <v>216.3649</v>
      </c>
      <c r="H2302" s="14">
        <f t="shared" si="4"/>
        <v>8.787164646</v>
      </c>
      <c r="I2302" s="14">
        <f>IFERROR(__xludf.DUMMYFUNCTION("FILTER(WholeNMJData!D:D,WholeNMJData!$B:$B=$B2302)"),185.7778)</f>
        <v>185.7778</v>
      </c>
    </row>
    <row r="2303">
      <c r="A2303" s="3"/>
      <c r="B2303" s="3" t="str">
        <f t="shared" si="3"/>
        <v>shi_05m_m67_a3_002</v>
      </c>
      <c r="C2303" s="9" t="s">
        <v>2344</v>
      </c>
      <c r="D2303" s="12">
        <v>4.0</v>
      </c>
      <c r="E2303" s="12">
        <v>2064.142</v>
      </c>
      <c r="F2303" s="12">
        <v>0.290793</v>
      </c>
      <c r="G2303" s="14">
        <f>IFERROR(__xludf.DUMMYFUNCTION("FILTER(WholeNMJData!E:E,WholeNMJData!$B:$B=$B2303)"),216.3649)</f>
        <v>216.3649</v>
      </c>
      <c r="H2303" s="14">
        <f t="shared" si="4"/>
        <v>9.540096383</v>
      </c>
      <c r="I2303" s="14">
        <f>IFERROR(__xludf.DUMMYFUNCTION("FILTER(WholeNMJData!D:D,WholeNMJData!$B:$B=$B2303)"),185.7778)</f>
        <v>185.7778</v>
      </c>
    </row>
    <row r="2304">
      <c r="A2304" s="3"/>
      <c r="B2304" s="3" t="str">
        <f t="shared" si="3"/>
        <v>shi_05m_m67_a3_002</v>
      </c>
      <c r="C2304" s="9" t="s">
        <v>2345</v>
      </c>
      <c r="D2304" s="12">
        <v>30.0</v>
      </c>
      <c r="E2304" s="12">
        <v>2682.367</v>
      </c>
      <c r="F2304" s="12">
        <v>0.990587</v>
      </c>
      <c r="G2304" s="14">
        <f>IFERROR(__xludf.DUMMYFUNCTION("FILTER(WholeNMJData!E:E,WholeNMJData!$B:$B=$B2304)"),216.3649)</f>
        <v>216.3649</v>
      </c>
      <c r="H2304" s="14">
        <f t="shared" si="4"/>
        <v>12.39742213</v>
      </c>
      <c r="I2304" s="14">
        <f>IFERROR(__xludf.DUMMYFUNCTION("FILTER(WholeNMJData!D:D,WholeNMJData!$B:$B=$B2304)"),185.7778)</f>
        <v>185.7778</v>
      </c>
    </row>
    <row r="2305">
      <c r="A2305" s="3"/>
      <c r="B2305" s="3" t="str">
        <f t="shared" si="3"/>
        <v>shi_05m_m67_a3_002</v>
      </c>
      <c r="C2305" s="9" t="s">
        <v>2346</v>
      </c>
      <c r="D2305" s="12">
        <v>10.0</v>
      </c>
      <c r="E2305" s="12">
        <v>1531.165</v>
      </c>
      <c r="F2305" s="12">
        <v>0.661982</v>
      </c>
      <c r="G2305" s="14">
        <f>IFERROR(__xludf.DUMMYFUNCTION("FILTER(WholeNMJData!E:E,WholeNMJData!$B:$B=$B2305)"),216.3649)</f>
        <v>216.3649</v>
      </c>
      <c r="H2305" s="14">
        <f t="shared" si="4"/>
        <v>7.076771694</v>
      </c>
      <c r="I2305" s="14">
        <f>IFERROR(__xludf.DUMMYFUNCTION("FILTER(WholeNMJData!D:D,WholeNMJData!$B:$B=$B2305)"),185.7778)</f>
        <v>185.7778</v>
      </c>
    </row>
    <row r="2306">
      <c r="A2306" s="3"/>
      <c r="B2306" s="3" t="str">
        <f t="shared" si="3"/>
        <v>shi_05m_m67_a3_002</v>
      </c>
      <c r="C2306" s="9" t="s">
        <v>2347</v>
      </c>
      <c r="D2306" s="12">
        <v>84.0</v>
      </c>
      <c r="E2306" s="12">
        <v>2811.225</v>
      </c>
      <c r="F2306" s="12">
        <v>0.916272</v>
      </c>
      <c r="G2306" s="14">
        <f>IFERROR(__xludf.DUMMYFUNCTION("FILTER(WholeNMJData!E:E,WholeNMJData!$B:$B=$B2306)"),216.3649)</f>
        <v>216.3649</v>
      </c>
      <c r="H2306" s="14">
        <f t="shared" si="4"/>
        <v>12.99298084</v>
      </c>
      <c r="I2306" s="14">
        <f>IFERROR(__xludf.DUMMYFUNCTION("FILTER(WholeNMJData!D:D,WholeNMJData!$B:$B=$B2306)"),185.7778)</f>
        <v>185.7778</v>
      </c>
    </row>
    <row r="2307">
      <c r="A2307" s="3"/>
      <c r="B2307" s="3" t="str">
        <f t="shared" si="3"/>
        <v>shi_05m_m67_a3_002</v>
      </c>
      <c r="C2307" s="9" t="s">
        <v>2348</v>
      </c>
      <c r="D2307" s="12">
        <v>3.0</v>
      </c>
      <c r="E2307" s="12">
        <v>1523.564</v>
      </c>
      <c r="F2307" s="12">
        <v>0.135713</v>
      </c>
      <c r="G2307" s="14">
        <f>IFERROR(__xludf.DUMMYFUNCTION("FILTER(WholeNMJData!E:E,WholeNMJData!$B:$B=$B2307)"),216.3649)</f>
        <v>216.3649</v>
      </c>
      <c r="H2307" s="14">
        <f t="shared" si="4"/>
        <v>7.041641227</v>
      </c>
      <c r="I2307" s="14">
        <f>IFERROR(__xludf.DUMMYFUNCTION("FILTER(WholeNMJData!D:D,WholeNMJData!$B:$B=$B2307)"),185.7778)</f>
        <v>185.7778</v>
      </c>
    </row>
    <row r="2308">
      <c r="A2308" s="3"/>
      <c r="B2308" s="3" t="str">
        <f t="shared" si="3"/>
        <v>shi_05m_m67_a3_002</v>
      </c>
      <c r="C2308" s="9" t="s">
        <v>2349</v>
      </c>
      <c r="D2308" s="12">
        <v>4.0</v>
      </c>
      <c r="E2308" s="12">
        <v>1692.901</v>
      </c>
      <c r="F2308" s="12">
        <v>0.739445</v>
      </c>
      <c r="G2308" s="14">
        <f>IFERROR(__xludf.DUMMYFUNCTION("FILTER(WholeNMJData!E:E,WholeNMJData!$B:$B=$B2308)"),216.3649)</f>
        <v>216.3649</v>
      </c>
      <c r="H2308" s="14">
        <f t="shared" si="4"/>
        <v>7.824286656</v>
      </c>
      <c r="I2308" s="14">
        <f>IFERROR(__xludf.DUMMYFUNCTION("FILTER(WholeNMJData!D:D,WholeNMJData!$B:$B=$B2308)"),185.7778)</f>
        <v>185.7778</v>
      </c>
    </row>
    <row r="2309">
      <c r="A2309" s="3"/>
      <c r="B2309" s="3" t="str">
        <f t="shared" si="3"/>
        <v>shi_05m_m67_a3_002</v>
      </c>
      <c r="C2309" s="9" t="s">
        <v>2350</v>
      </c>
      <c r="D2309" s="12">
        <v>5.0</v>
      </c>
      <c r="E2309" s="12">
        <v>1970.936</v>
      </c>
      <c r="F2309" s="12">
        <v>0.308426</v>
      </c>
      <c r="G2309" s="14">
        <f>IFERROR(__xludf.DUMMYFUNCTION("FILTER(WholeNMJData!E:E,WholeNMJData!$B:$B=$B2309)"),216.3649)</f>
        <v>216.3649</v>
      </c>
      <c r="H2309" s="14">
        <f t="shared" si="4"/>
        <v>9.109314866</v>
      </c>
      <c r="I2309" s="14">
        <f>IFERROR(__xludf.DUMMYFUNCTION("FILTER(WholeNMJData!D:D,WholeNMJData!$B:$B=$B2309)"),185.7778)</f>
        <v>185.7778</v>
      </c>
    </row>
    <row r="2310">
      <c r="A2310" s="3"/>
      <c r="B2310" s="3" t="str">
        <f t="shared" si="3"/>
        <v>shi_05m_m67_a3_002</v>
      </c>
      <c r="C2310" s="9" t="s">
        <v>2351</v>
      </c>
      <c r="D2310" s="12">
        <v>12.0</v>
      </c>
      <c r="E2310" s="12">
        <v>1918.822</v>
      </c>
      <c r="F2310" s="12">
        <v>0.854122</v>
      </c>
      <c r="G2310" s="14">
        <f>IFERROR(__xludf.DUMMYFUNCTION("FILTER(WholeNMJData!E:E,WholeNMJData!$B:$B=$B2310)"),216.3649)</f>
        <v>216.3649</v>
      </c>
      <c r="H2310" s="14">
        <f t="shared" si="4"/>
        <v>8.868453247</v>
      </c>
      <c r="I2310" s="14">
        <f>IFERROR(__xludf.DUMMYFUNCTION("FILTER(WholeNMJData!D:D,WholeNMJData!$B:$B=$B2310)"),185.7778)</f>
        <v>185.7778</v>
      </c>
    </row>
    <row r="2311">
      <c r="A2311" s="3"/>
      <c r="B2311" s="3" t="str">
        <f t="shared" si="3"/>
        <v>shi_05m_m67_a3_002</v>
      </c>
      <c r="C2311" s="9" t="s">
        <v>2352</v>
      </c>
      <c r="D2311" s="12">
        <v>11.0</v>
      </c>
      <c r="E2311" s="12">
        <v>1983.791</v>
      </c>
      <c r="F2311" s="12">
        <v>0.422581</v>
      </c>
      <c r="G2311" s="14">
        <f>IFERROR(__xludf.DUMMYFUNCTION("FILTER(WholeNMJData!E:E,WholeNMJData!$B:$B=$B2311)"),216.3649)</f>
        <v>216.3649</v>
      </c>
      <c r="H2311" s="14">
        <f t="shared" si="4"/>
        <v>9.168728384</v>
      </c>
      <c r="I2311" s="14">
        <f>IFERROR(__xludf.DUMMYFUNCTION("FILTER(WholeNMJData!D:D,WholeNMJData!$B:$B=$B2311)"),185.7778)</f>
        <v>185.7778</v>
      </c>
    </row>
    <row r="2312">
      <c r="A2312" s="3"/>
      <c r="B2312" s="3" t="str">
        <f t="shared" si="3"/>
        <v>shi_05m_m67_a3_002</v>
      </c>
      <c r="C2312" s="9" t="s">
        <v>2353</v>
      </c>
      <c r="D2312" s="12">
        <v>4.0</v>
      </c>
      <c r="E2312" s="12">
        <v>1819.049</v>
      </c>
      <c r="F2312" s="12">
        <v>0.453784</v>
      </c>
      <c r="G2312" s="14">
        <f>IFERROR(__xludf.DUMMYFUNCTION("FILTER(WholeNMJData!E:E,WholeNMJData!$B:$B=$B2312)"),216.3649)</f>
        <v>216.3649</v>
      </c>
      <c r="H2312" s="14">
        <f t="shared" si="4"/>
        <v>8.407320226</v>
      </c>
      <c r="I2312" s="14">
        <f>IFERROR(__xludf.DUMMYFUNCTION("FILTER(WholeNMJData!D:D,WholeNMJData!$B:$B=$B2312)"),185.7778)</f>
        <v>185.7778</v>
      </c>
    </row>
    <row r="2313">
      <c r="A2313" s="3"/>
      <c r="B2313" s="3" t="str">
        <f t="shared" si="3"/>
        <v>shi_05m_m67_a3_002</v>
      </c>
      <c r="C2313" s="9" t="s">
        <v>2354</v>
      </c>
      <c r="D2313" s="12">
        <v>12.0</v>
      </c>
      <c r="E2313" s="12">
        <v>1850.735</v>
      </c>
      <c r="F2313" s="12">
        <v>0.634111</v>
      </c>
      <c r="G2313" s="14">
        <f>IFERROR(__xludf.DUMMYFUNCTION("FILTER(WholeNMJData!E:E,WholeNMJData!$B:$B=$B2313)"),216.3649)</f>
        <v>216.3649</v>
      </c>
      <c r="H2313" s="14">
        <f t="shared" si="4"/>
        <v>8.55376727</v>
      </c>
      <c r="I2313" s="14">
        <f>IFERROR(__xludf.DUMMYFUNCTION("FILTER(WholeNMJData!D:D,WholeNMJData!$B:$B=$B2313)"),185.7778)</f>
        <v>185.7778</v>
      </c>
    </row>
    <row r="2314">
      <c r="A2314" s="3"/>
      <c r="B2314" s="3" t="str">
        <f t="shared" si="3"/>
        <v>shi_05m_m67_a3_002</v>
      </c>
      <c r="C2314" s="9" t="s">
        <v>2355</v>
      </c>
      <c r="D2314" s="12">
        <v>7.0</v>
      </c>
      <c r="E2314" s="12">
        <v>1854.864</v>
      </c>
      <c r="F2314" s="12">
        <v>0.714805</v>
      </c>
      <c r="G2314" s="14">
        <f>IFERROR(__xludf.DUMMYFUNCTION("FILTER(WholeNMJData!E:E,WholeNMJData!$B:$B=$B2314)"),216.3649)</f>
        <v>216.3649</v>
      </c>
      <c r="H2314" s="14">
        <f t="shared" si="4"/>
        <v>8.572850772</v>
      </c>
      <c r="I2314" s="14">
        <f>IFERROR(__xludf.DUMMYFUNCTION("FILTER(WholeNMJData!D:D,WholeNMJData!$B:$B=$B2314)"),185.7778)</f>
        <v>185.7778</v>
      </c>
    </row>
    <row r="2315">
      <c r="A2315" s="3"/>
      <c r="B2315" s="3" t="str">
        <f t="shared" si="3"/>
        <v>shi_05m_m67_a3_002</v>
      </c>
      <c r="C2315" s="9" t="s">
        <v>2356</v>
      </c>
      <c r="D2315" s="12">
        <v>97.0</v>
      </c>
      <c r="E2315" s="12">
        <v>3489.298</v>
      </c>
      <c r="F2315" s="12">
        <v>1.160893</v>
      </c>
      <c r="G2315" s="14">
        <f>IFERROR(__xludf.DUMMYFUNCTION("FILTER(WholeNMJData!E:E,WholeNMJData!$B:$B=$B2315)"),216.3649)</f>
        <v>216.3649</v>
      </c>
      <c r="H2315" s="14">
        <f t="shared" si="4"/>
        <v>16.12691338</v>
      </c>
      <c r="I2315" s="14">
        <f>IFERROR(__xludf.DUMMYFUNCTION("FILTER(WholeNMJData!D:D,WholeNMJData!$B:$B=$B2315)"),185.7778)</f>
        <v>185.7778</v>
      </c>
    </row>
    <row r="2316">
      <c r="A2316" s="3"/>
      <c r="B2316" s="3" t="str">
        <f t="shared" si="3"/>
        <v>shi_05m_m67_a3_002</v>
      </c>
      <c r="C2316" s="9" t="s">
        <v>2357</v>
      </c>
      <c r="D2316" s="12">
        <v>3.0</v>
      </c>
      <c r="E2316" s="12">
        <v>1376.718</v>
      </c>
      <c r="F2316" s="12">
        <v>0.375019</v>
      </c>
      <c r="G2316" s="14">
        <f>IFERROR(__xludf.DUMMYFUNCTION("FILTER(WholeNMJData!E:E,WholeNMJData!$B:$B=$B2316)"),216.3649)</f>
        <v>216.3649</v>
      </c>
      <c r="H2316" s="14">
        <f t="shared" si="4"/>
        <v>6.362945191</v>
      </c>
      <c r="I2316" s="14">
        <f>IFERROR(__xludf.DUMMYFUNCTION("FILTER(WholeNMJData!D:D,WholeNMJData!$B:$B=$B2316)"),185.7778)</f>
        <v>185.7778</v>
      </c>
    </row>
    <row r="2317">
      <c r="A2317" s="3"/>
      <c r="B2317" s="3" t="str">
        <f t="shared" si="3"/>
        <v>shi_05m_m67_a3_002</v>
      </c>
      <c r="C2317" s="9" t="s">
        <v>2358</v>
      </c>
      <c r="D2317" s="12">
        <v>52.0</v>
      </c>
      <c r="E2317" s="12">
        <v>3879.405</v>
      </c>
      <c r="F2317" s="12">
        <v>1.285032</v>
      </c>
      <c r="G2317" s="14">
        <f>IFERROR(__xludf.DUMMYFUNCTION("FILTER(WholeNMJData!E:E,WholeNMJData!$B:$B=$B2317)"),216.3649)</f>
        <v>216.3649</v>
      </c>
      <c r="H2317" s="14">
        <f t="shared" si="4"/>
        <v>17.92991839</v>
      </c>
      <c r="I2317" s="14">
        <f>IFERROR(__xludf.DUMMYFUNCTION("FILTER(WholeNMJData!D:D,WholeNMJData!$B:$B=$B2317)"),185.7778)</f>
        <v>185.7778</v>
      </c>
    </row>
    <row r="2318">
      <c r="A2318" s="3"/>
      <c r="B2318" s="3" t="str">
        <f t="shared" si="3"/>
        <v>shi_05m_m67_a3_002</v>
      </c>
      <c r="C2318" s="9" t="s">
        <v>2359</v>
      </c>
      <c r="D2318" s="12">
        <v>5.0</v>
      </c>
      <c r="E2318" s="12">
        <v>1637.397</v>
      </c>
      <c r="F2318" s="12">
        <v>0.218383</v>
      </c>
      <c r="G2318" s="14">
        <f>IFERROR(__xludf.DUMMYFUNCTION("FILTER(WholeNMJData!E:E,WholeNMJData!$B:$B=$B2318)"),216.3649)</f>
        <v>216.3649</v>
      </c>
      <c r="H2318" s="14">
        <f t="shared" si="4"/>
        <v>7.567757062</v>
      </c>
      <c r="I2318" s="14">
        <f>IFERROR(__xludf.DUMMYFUNCTION("FILTER(WholeNMJData!D:D,WholeNMJData!$B:$B=$B2318)"),185.7778)</f>
        <v>185.7778</v>
      </c>
    </row>
    <row r="2319">
      <c r="A2319" s="3"/>
      <c r="B2319" s="3" t="str">
        <f t="shared" si="3"/>
        <v>shi_05m_m67_a3_002</v>
      </c>
      <c r="C2319" s="9" t="s">
        <v>2360</v>
      </c>
      <c r="D2319" s="12">
        <v>17.0</v>
      </c>
      <c r="E2319" s="12">
        <v>2627.741</v>
      </c>
      <c r="F2319" s="12">
        <v>0.661296</v>
      </c>
      <c r="G2319" s="14">
        <f>IFERROR(__xludf.DUMMYFUNCTION("FILTER(WholeNMJData!E:E,WholeNMJData!$B:$B=$B2319)"),216.3649)</f>
        <v>216.3649</v>
      </c>
      <c r="H2319" s="14">
        <f t="shared" si="4"/>
        <v>12.1449505</v>
      </c>
      <c r="I2319" s="14">
        <f>IFERROR(__xludf.DUMMYFUNCTION("FILTER(WholeNMJData!D:D,WholeNMJData!$B:$B=$B2319)"),185.7778)</f>
        <v>185.7778</v>
      </c>
    </row>
    <row r="2320">
      <c r="A2320" s="3"/>
      <c r="B2320" s="3" t="str">
        <f t="shared" si="3"/>
        <v>shi_05m_m67_a3_002</v>
      </c>
      <c r="C2320" s="9" t="s">
        <v>2361</v>
      </c>
      <c r="D2320" s="12">
        <v>22.0</v>
      </c>
      <c r="E2320" s="12">
        <v>4420.471</v>
      </c>
      <c r="F2320" s="12">
        <v>0.446238</v>
      </c>
      <c r="G2320" s="14">
        <f>IFERROR(__xludf.DUMMYFUNCTION("FILTER(WholeNMJData!E:E,WholeNMJData!$B:$B=$B2320)"),216.3649)</f>
        <v>216.3649</v>
      </c>
      <c r="H2320" s="14">
        <f t="shared" si="4"/>
        <v>20.430629</v>
      </c>
      <c r="I2320" s="14">
        <f>IFERROR(__xludf.DUMMYFUNCTION("FILTER(WholeNMJData!D:D,WholeNMJData!$B:$B=$B2320)"),185.7778)</f>
        <v>185.7778</v>
      </c>
    </row>
    <row r="2321">
      <c r="A2321" s="3"/>
      <c r="B2321" s="3" t="str">
        <f t="shared" si="3"/>
        <v>shi_05m_m67_a3_002</v>
      </c>
      <c r="C2321" s="9" t="s">
        <v>2362</v>
      </c>
      <c r="D2321" s="12">
        <v>4.0</v>
      </c>
      <c r="E2321" s="12">
        <v>1707.743</v>
      </c>
      <c r="F2321" s="12">
        <v>0.398397</v>
      </c>
      <c r="G2321" s="14">
        <f>IFERROR(__xludf.DUMMYFUNCTION("FILTER(WholeNMJData!E:E,WholeNMJData!$B:$B=$B2321)"),216.3649)</f>
        <v>216.3649</v>
      </c>
      <c r="H2321" s="14">
        <f t="shared" si="4"/>
        <v>7.892883735</v>
      </c>
      <c r="I2321" s="14">
        <f>IFERROR(__xludf.DUMMYFUNCTION("FILTER(WholeNMJData!D:D,WholeNMJData!$B:$B=$B2321)"),185.7778)</f>
        <v>185.7778</v>
      </c>
    </row>
    <row r="2322">
      <c r="A2322" s="3"/>
      <c r="B2322" s="3" t="str">
        <f t="shared" si="3"/>
        <v>shi_05m_m67_a3_002</v>
      </c>
      <c r="C2322" s="9" t="s">
        <v>2363</v>
      </c>
      <c r="D2322" s="12">
        <v>12.0</v>
      </c>
      <c r="E2322" s="12">
        <v>2555.844</v>
      </c>
      <c r="F2322" s="12">
        <v>0.717301</v>
      </c>
      <c r="G2322" s="14">
        <f>IFERROR(__xludf.DUMMYFUNCTION("FILTER(WholeNMJData!E:E,WholeNMJData!$B:$B=$B2322)"),216.3649)</f>
        <v>216.3649</v>
      </c>
      <c r="H2322" s="14">
        <f t="shared" si="4"/>
        <v>11.81265538</v>
      </c>
      <c r="I2322" s="14">
        <f>IFERROR(__xludf.DUMMYFUNCTION("FILTER(WholeNMJData!D:D,WholeNMJData!$B:$B=$B2322)"),185.7778)</f>
        <v>185.7778</v>
      </c>
    </row>
    <row r="2323">
      <c r="A2323" s="3"/>
      <c r="B2323" s="3" t="str">
        <f t="shared" si="3"/>
        <v>shi_05m_m67_a3_002</v>
      </c>
      <c r="C2323" s="9" t="s">
        <v>2364</v>
      </c>
      <c r="D2323" s="12">
        <v>58.0</v>
      </c>
      <c r="E2323" s="12">
        <v>2863.103</v>
      </c>
      <c r="F2323" s="12">
        <v>0.978859</v>
      </c>
      <c r="G2323" s="14">
        <f>IFERROR(__xludf.DUMMYFUNCTION("FILTER(WholeNMJData!E:E,WholeNMJData!$B:$B=$B2323)"),216.3649)</f>
        <v>216.3649</v>
      </c>
      <c r="H2323" s="14">
        <f t="shared" si="4"/>
        <v>13.23275171</v>
      </c>
      <c r="I2323" s="14">
        <f>IFERROR(__xludf.DUMMYFUNCTION("FILTER(WholeNMJData!D:D,WholeNMJData!$B:$B=$B2323)"),185.7778)</f>
        <v>185.7778</v>
      </c>
    </row>
    <row r="2324">
      <c r="A2324" s="3"/>
      <c r="B2324" s="3" t="str">
        <f t="shared" si="3"/>
        <v>shi_05m_m67_a3_002</v>
      </c>
      <c r="C2324" s="9" t="s">
        <v>2365</v>
      </c>
      <c r="D2324" s="12">
        <v>8.0</v>
      </c>
      <c r="E2324" s="12">
        <v>2492.953</v>
      </c>
      <c r="F2324" s="12">
        <v>0.66802</v>
      </c>
      <c r="G2324" s="14">
        <f>IFERROR(__xludf.DUMMYFUNCTION("FILTER(WholeNMJData!E:E,WholeNMJData!$B:$B=$B2324)"),216.3649)</f>
        <v>216.3649</v>
      </c>
      <c r="H2324" s="14">
        <f t="shared" si="4"/>
        <v>11.52198439</v>
      </c>
      <c r="I2324" s="14">
        <f>IFERROR(__xludf.DUMMYFUNCTION("FILTER(WholeNMJData!D:D,WholeNMJData!$B:$B=$B2324)"),185.7778)</f>
        <v>185.7778</v>
      </c>
    </row>
    <row r="2325">
      <c r="A2325" s="3"/>
      <c r="B2325" s="3" t="str">
        <f t="shared" si="3"/>
        <v>shi_05m_m67_a3_002</v>
      </c>
      <c r="C2325" s="9" t="s">
        <v>2366</v>
      </c>
      <c r="D2325" s="12">
        <v>3.0</v>
      </c>
      <c r="E2325" s="12">
        <v>1685.561</v>
      </c>
      <c r="F2325" s="12">
        <v>0.147756</v>
      </c>
      <c r="G2325" s="14">
        <f>IFERROR(__xludf.DUMMYFUNCTION("FILTER(WholeNMJData!E:E,WholeNMJData!$B:$B=$B2325)"),216.3649)</f>
        <v>216.3649</v>
      </c>
      <c r="H2325" s="14">
        <f t="shared" si="4"/>
        <v>7.790362485</v>
      </c>
      <c r="I2325" s="14">
        <f>IFERROR(__xludf.DUMMYFUNCTION("FILTER(WholeNMJData!D:D,WholeNMJData!$B:$B=$B2325)"),185.7778)</f>
        <v>185.7778</v>
      </c>
    </row>
    <row r="2326">
      <c r="A2326" s="3"/>
      <c r="B2326" s="3" t="str">
        <f t="shared" si="3"/>
        <v>shi_05m_m67_a3_002</v>
      </c>
      <c r="C2326" s="9" t="s">
        <v>2367</v>
      </c>
      <c r="D2326" s="12">
        <v>6.0</v>
      </c>
      <c r="E2326" s="12">
        <v>1811.954</v>
      </c>
      <c r="F2326" s="12">
        <v>0.146547</v>
      </c>
      <c r="G2326" s="14">
        <f>IFERROR(__xludf.DUMMYFUNCTION("FILTER(WholeNMJData!E:E,WholeNMJData!$B:$B=$B2326)"),216.3649)</f>
        <v>216.3649</v>
      </c>
      <c r="H2326" s="14">
        <f t="shared" si="4"/>
        <v>8.374528401</v>
      </c>
      <c r="I2326" s="14">
        <f>IFERROR(__xludf.DUMMYFUNCTION("FILTER(WholeNMJData!D:D,WholeNMJData!$B:$B=$B2326)"),185.7778)</f>
        <v>185.7778</v>
      </c>
    </row>
    <row r="2327">
      <c r="A2327" s="3"/>
      <c r="B2327" s="3" t="str">
        <f t="shared" si="3"/>
        <v>shi_05m_m67_a3_002</v>
      </c>
      <c r="C2327" s="9" t="s">
        <v>2368</v>
      </c>
      <c r="D2327" s="12">
        <v>3.0</v>
      </c>
      <c r="E2327" s="12">
        <v>1674.873</v>
      </c>
      <c r="F2327" s="12">
        <v>0.24243</v>
      </c>
      <c r="G2327" s="14">
        <f>IFERROR(__xludf.DUMMYFUNCTION("FILTER(WholeNMJData!E:E,WholeNMJData!$B:$B=$B2327)"),216.3649)</f>
        <v>216.3649</v>
      </c>
      <c r="H2327" s="14">
        <f t="shared" si="4"/>
        <v>7.740964454</v>
      </c>
      <c r="I2327" s="14">
        <f>IFERROR(__xludf.DUMMYFUNCTION("FILTER(WholeNMJData!D:D,WholeNMJData!$B:$B=$B2327)"),185.7778)</f>
        <v>185.7778</v>
      </c>
    </row>
    <row r="2328">
      <c r="A2328" s="3"/>
      <c r="B2328" s="3" t="str">
        <f t="shared" si="3"/>
        <v>shi_05m_m67_a3_002</v>
      </c>
      <c r="C2328" s="9" t="s">
        <v>2369</v>
      </c>
      <c r="D2328" s="12">
        <v>4.0</v>
      </c>
      <c r="E2328" s="12">
        <v>2110.593</v>
      </c>
      <c r="F2328" s="12">
        <v>0.37766</v>
      </c>
      <c r="G2328" s="14">
        <f>IFERROR(__xludf.DUMMYFUNCTION("FILTER(WholeNMJData!E:E,WholeNMJData!$B:$B=$B2328)"),216.3649)</f>
        <v>216.3649</v>
      </c>
      <c r="H2328" s="14">
        <f t="shared" si="4"/>
        <v>9.754784625</v>
      </c>
      <c r="I2328" s="14">
        <f>IFERROR(__xludf.DUMMYFUNCTION("FILTER(WholeNMJData!D:D,WholeNMJData!$B:$B=$B2328)"),185.7778)</f>
        <v>185.7778</v>
      </c>
    </row>
    <row r="2329">
      <c r="A2329" s="3"/>
      <c r="B2329" s="3" t="str">
        <f t="shared" si="3"/>
        <v>shi_05m_m67_a3_002</v>
      </c>
      <c r="C2329" s="9" t="s">
        <v>2370</v>
      </c>
      <c r="D2329" s="12">
        <v>4.0</v>
      </c>
      <c r="E2329" s="12">
        <v>1799.516</v>
      </c>
      <c r="F2329" s="12">
        <v>0.24841</v>
      </c>
      <c r="G2329" s="14">
        <f>IFERROR(__xludf.DUMMYFUNCTION("FILTER(WholeNMJData!E:E,WholeNMJData!$B:$B=$B2329)"),216.3649)</f>
        <v>216.3649</v>
      </c>
      <c r="H2329" s="14">
        <f t="shared" si="4"/>
        <v>8.317042182</v>
      </c>
      <c r="I2329" s="14">
        <f>IFERROR(__xludf.DUMMYFUNCTION("FILTER(WholeNMJData!D:D,WholeNMJData!$B:$B=$B2329)"),185.7778)</f>
        <v>185.7778</v>
      </c>
    </row>
    <row r="2330">
      <c r="A2330" s="3"/>
      <c r="B2330" s="3" t="str">
        <f t="shared" si="3"/>
        <v>shi_05m_m67_a3_002</v>
      </c>
      <c r="C2330" s="9" t="s">
        <v>2371</v>
      </c>
      <c r="D2330" s="12">
        <v>3.0</v>
      </c>
      <c r="E2330" s="12">
        <v>1652.827</v>
      </c>
      <c r="F2330" s="12">
        <v>0.386475</v>
      </c>
      <c r="G2330" s="14">
        <f>IFERROR(__xludf.DUMMYFUNCTION("FILTER(WholeNMJData!E:E,WholeNMJData!$B:$B=$B2330)"),216.3649)</f>
        <v>216.3649</v>
      </c>
      <c r="H2330" s="14">
        <f t="shared" si="4"/>
        <v>7.639071772</v>
      </c>
      <c r="I2330" s="14">
        <f>IFERROR(__xludf.DUMMYFUNCTION("FILTER(WholeNMJData!D:D,WholeNMJData!$B:$B=$B2330)"),185.7778)</f>
        <v>185.7778</v>
      </c>
    </row>
    <row r="2331">
      <c r="A2331" s="3"/>
      <c r="B2331" s="3" t="str">
        <f t="shared" si="3"/>
        <v>shi_05m_m67_a3_002</v>
      </c>
      <c r="C2331" s="9" t="s">
        <v>2372</v>
      </c>
      <c r="D2331" s="12">
        <v>10.0</v>
      </c>
      <c r="E2331" s="12">
        <v>2221.976</v>
      </c>
      <c r="F2331" s="12">
        <v>0.489959</v>
      </c>
      <c r="G2331" s="14">
        <f>IFERROR(__xludf.DUMMYFUNCTION("FILTER(WholeNMJData!E:E,WholeNMJData!$B:$B=$B2331)"),216.3649)</f>
        <v>216.3649</v>
      </c>
      <c r="H2331" s="14">
        <f t="shared" si="4"/>
        <v>10.269577</v>
      </c>
      <c r="I2331" s="14">
        <f>IFERROR(__xludf.DUMMYFUNCTION("FILTER(WholeNMJData!D:D,WholeNMJData!$B:$B=$B2331)"),185.7778)</f>
        <v>185.7778</v>
      </c>
    </row>
    <row r="2332">
      <c r="A2332" s="3"/>
      <c r="B2332" s="3" t="str">
        <f t="shared" si="3"/>
        <v>shi_05m_m67_a3_002</v>
      </c>
      <c r="C2332" s="9" t="s">
        <v>2373</v>
      </c>
      <c r="D2332" s="12">
        <v>12.0</v>
      </c>
      <c r="E2332" s="12">
        <v>2443.348</v>
      </c>
      <c r="F2332" s="12">
        <v>0.815802</v>
      </c>
      <c r="G2332" s="14">
        <f>IFERROR(__xludf.DUMMYFUNCTION("FILTER(WholeNMJData!E:E,WholeNMJData!$B:$B=$B2332)"),216.3649)</f>
        <v>216.3649</v>
      </c>
      <c r="H2332" s="14">
        <f t="shared" si="4"/>
        <v>11.29271892</v>
      </c>
      <c r="I2332" s="14">
        <f>IFERROR(__xludf.DUMMYFUNCTION("FILTER(WholeNMJData!D:D,WholeNMJData!$B:$B=$B2332)"),185.7778)</f>
        <v>185.7778</v>
      </c>
    </row>
    <row r="2333">
      <c r="A2333" s="3"/>
      <c r="B2333" s="3" t="str">
        <f t="shared" si="3"/>
        <v>shi_05m_m67_a3_002</v>
      </c>
      <c r="C2333" s="9" t="s">
        <v>2374</v>
      </c>
      <c r="D2333" s="12">
        <v>3.0</v>
      </c>
      <c r="E2333" s="12">
        <v>1722.671</v>
      </c>
      <c r="F2333" s="12">
        <v>0.385058</v>
      </c>
      <c r="G2333" s="14">
        <f>IFERROR(__xludf.DUMMYFUNCTION("FILTER(WholeNMJData!E:E,WholeNMJData!$B:$B=$B2333)"),216.3649)</f>
        <v>216.3649</v>
      </c>
      <c r="H2333" s="14">
        <f t="shared" si="4"/>
        <v>7.96187829</v>
      </c>
      <c r="I2333" s="14">
        <f>IFERROR(__xludf.DUMMYFUNCTION("FILTER(WholeNMJData!D:D,WholeNMJData!$B:$B=$B2333)"),185.7778)</f>
        <v>185.7778</v>
      </c>
    </row>
    <row r="2334">
      <c r="A2334" s="3"/>
      <c r="B2334" s="3" t="str">
        <f t="shared" si="3"/>
        <v>shi_05m_m67_a3_002</v>
      </c>
      <c r="C2334" s="9" t="s">
        <v>2375</v>
      </c>
      <c r="D2334" s="12">
        <v>61.0</v>
      </c>
      <c r="E2334" s="12">
        <v>2557.704</v>
      </c>
      <c r="F2334" s="12">
        <v>0.858876</v>
      </c>
      <c r="G2334" s="14">
        <f>IFERROR(__xludf.DUMMYFUNCTION("FILTER(WholeNMJData!E:E,WholeNMJData!$B:$B=$B2334)"),216.3649)</f>
        <v>216.3649</v>
      </c>
      <c r="H2334" s="14">
        <f t="shared" si="4"/>
        <v>11.82125197</v>
      </c>
      <c r="I2334" s="14">
        <f>IFERROR(__xludf.DUMMYFUNCTION("FILTER(WholeNMJData!D:D,WholeNMJData!$B:$B=$B2334)"),185.7778)</f>
        <v>185.7778</v>
      </c>
    </row>
    <row r="2335">
      <c r="A2335" s="3"/>
      <c r="B2335" s="3" t="str">
        <f t="shared" si="3"/>
        <v>shi_05m_m67_a3_002</v>
      </c>
      <c r="C2335" s="9" t="s">
        <v>2376</v>
      </c>
      <c r="D2335" s="12">
        <v>43.0</v>
      </c>
      <c r="E2335" s="12">
        <v>2428.656</v>
      </c>
      <c r="F2335" s="12">
        <v>1.134157</v>
      </c>
      <c r="G2335" s="14">
        <f>IFERROR(__xludf.DUMMYFUNCTION("FILTER(WholeNMJData!E:E,WholeNMJData!$B:$B=$B2335)"),216.3649)</f>
        <v>216.3649</v>
      </c>
      <c r="H2335" s="14">
        <f t="shared" si="4"/>
        <v>11.22481512</v>
      </c>
      <c r="I2335" s="14">
        <f>IFERROR(__xludf.DUMMYFUNCTION("FILTER(WholeNMJData!D:D,WholeNMJData!$B:$B=$B2335)"),185.7778)</f>
        <v>185.7778</v>
      </c>
    </row>
    <row r="2336">
      <c r="A2336" s="3"/>
      <c r="B2336" s="3" t="str">
        <f t="shared" si="3"/>
        <v>shi_05m_m67_a3_002</v>
      </c>
      <c r="C2336" s="9" t="s">
        <v>2377</v>
      </c>
      <c r="D2336" s="12">
        <v>33.0</v>
      </c>
      <c r="E2336" s="12">
        <v>2707.968</v>
      </c>
      <c r="F2336" s="12">
        <v>1.098933</v>
      </c>
      <c r="G2336" s="14">
        <f>IFERROR(__xludf.DUMMYFUNCTION("FILTER(WholeNMJData!E:E,WholeNMJData!$B:$B=$B2336)"),216.3649)</f>
        <v>216.3649</v>
      </c>
      <c r="H2336" s="14">
        <f t="shared" si="4"/>
        <v>12.51574539</v>
      </c>
      <c r="I2336" s="14">
        <f>IFERROR(__xludf.DUMMYFUNCTION("FILTER(WholeNMJData!D:D,WholeNMJData!$B:$B=$B2336)"),185.7778)</f>
        <v>185.7778</v>
      </c>
    </row>
    <row r="2337">
      <c r="A2337" s="3"/>
      <c r="B2337" s="3" t="str">
        <f t="shared" si="3"/>
        <v>shi_05m_m67_a3_002</v>
      </c>
      <c r="C2337" s="9" t="s">
        <v>2378</v>
      </c>
      <c r="D2337" s="12">
        <v>9.0</v>
      </c>
      <c r="E2337" s="12">
        <v>1962.842</v>
      </c>
      <c r="F2337" s="12">
        <v>0.721066</v>
      </c>
      <c r="G2337" s="14">
        <f>IFERROR(__xludf.DUMMYFUNCTION("FILTER(WholeNMJData!E:E,WholeNMJData!$B:$B=$B2337)"),216.3649)</f>
        <v>216.3649</v>
      </c>
      <c r="H2337" s="14">
        <f t="shared" si="4"/>
        <v>9.071905841</v>
      </c>
      <c r="I2337" s="14">
        <f>IFERROR(__xludf.DUMMYFUNCTION("FILTER(WholeNMJData!D:D,WholeNMJData!$B:$B=$B2337)"),185.7778)</f>
        <v>185.7778</v>
      </c>
    </row>
    <row r="2338">
      <c r="A2338" s="3"/>
      <c r="B2338" s="3" t="str">
        <f t="shared" si="3"/>
        <v>shi_05m_m67_a3_002</v>
      </c>
      <c r="C2338" s="9" t="s">
        <v>2379</v>
      </c>
      <c r="D2338" s="12">
        <v>4.0</v>
      </c>
      <c r="E2338" s="12">
        <v>1845.312</v>
      </c>
      <c r="F2338" s="12">
        <v>1.009866</v>
      </c>
      <c r="G2338" s="14">
        <f>IFERROR(__xludf.DUMMYFUNCTION("FILTER(WholeNMJData!E:E,WholeNMJData!$B:$B=$B2338)"),216.3649)</f>
        <v>216.3649</v>
      </c>
      <c r="H2338" s="14">
        <f t="shared" si="4"/>
        <v>8.528703131</v>
      </c>
      <c r="I2338" s="14">
        <f>IFERROR(__xludf.DUMMYFUNCTION("FILTER(WholeNMJData!D:D,WholeNMJData!$B:$B=$B2338)"),185.7778)</f>
        <v>185.7778</v>
      </c>
    </row>
    <row r="2339">
      <c r="A2339" s="3"/>
      <c r="B2339" s="3" t="str">
        <f t="shared" si="3"/>
        <v>shi_05m_m67_a3_002</v>
      </c>
      <c r="C2339" s="9" t="s">
        <v>2380</v>
      </c>
      <c r="D2339" s="12">
        <v>14.0</v>
      </c>
      <c r="E2339" s="12">
        <v>2560.395</v>
      </c>
      <c r="F2339" s="12">
        <v>0.821891</v>
      </c>
      <c r="G2339" s="14">
        <f>IFERROR(__xludf.DUMMYFUNCTION("FILTER(WholeNMJData!E:E,WholeNMJData!$B:$B=$B2339)"),216.3649)</f>
        <v>216.3649</v>
      </c>
      <c r="H2339" s="14">
        <f t="shared" si="4"/>
        <v>11.83368929</v>
      </c>
      <c r="I2339" s="14">
        <f>IFERROR(__xludf.DUMMYFUNCTION("FILTER(WholeNMJData!D:D,WholeNMJData!$B:$B=$B2339)"),185.7778)</f>
        <v>185.7778</v>
      </c>
    </row>
    <row r="2340">
      <c r="A2340" s="3"/>
      <c r="B2340" s="3" t="str">
        <f t="shared" si="3"/>
        <v>shi_05m_m67_a3_002</v>
      </c>
      <c r="C2340" s="9" t="s">
        <v>2381</v>
      </c>
      <c r="D2340" s="12">
        <v>5.0</v>
      </c>
      <c r="E2340" s="12">
        <v>1726.947</v>
      </c>
      <c r="F2340" s="12">
        <v>0.474406</v>
      </c>
      <c r="G2340" s="14">
        <f>IFERROR(__xludf.DUMMYFUNCTION("FILTER(WholeNMJData!E:E,WholeNMJData!$B:$B=$B2340)"),216.3649)</f>
        <v>216.3649</v>
      </c>
      <c r="H2340" s="14">
        <f t="shared" si="4"/>
        <v>7.9816412</v>
      </c>
      <c r="I2340" s="14">
        <f>IFERROR(__xludf.DUMMYFUNCTION("FILTER(WholeNMJData!D:D,WholeNMJData!$B:$B=$B2340)"),185.7778)</f>
        <v>185.7778</v>
      </c>
    </row>
    <row r="2341">
      <c r="A2341" s="3"/>
      <c r="B2341" s="3" t="str">
        <f t="shared" si="3"/>
        <v>shi_05m_m67_a3_002</v>
      </c>
      <c r="C2341" s="9" t="s">
        <v>2382</v>
      </c>
      <c r="D2341" s="12">
        <v>4.0</v>
      </c>
      <c r="E2341" s="12">
        <v>1744.191</v>
      </c>
      <c r="F2341" s="12">
        <v>0.493614</v>
      </c>
      <c r="G2341" s="14">
        <f>IFERROR(__xludf.DUMMYFUNCTION("FILTER(WholeNMJData!E:E,WholeNMJData!$B:$B=$B2341)"),216.3649)</f>
        <v>216.3649</v>
      </c>
      <c r="H2341" s="14">
        <f t="shared" si="4"/>
        <v>8.061339894</v>
      </c>
      <c r="I2341" s="14">
        <f>IFERROR(__xludf.DUMMYFUNCTION("FILTER(WholeNMJData!D:D,WholeNMJData!$B:$B=$B2341)"),185.7778)</f>
        <v>185.7778</v>
      </c>
    </row>
    <row r="2342">
      <c r="A2342" s="3"/>
      <c r="B2342" s="3" t="str">
        <f t="shared" si="3"/>
        <v>shi_05m_m67_a3_002</v>
      </c>
      <c r="C2342" s="9" t="s">
        <v>2383</v>
      </c>
      <c r="D2342" s="12">
        <v>4.0</v>
      </c>
      <c r="E2342" s="12">
        <v>1958.349</v>
      </c>
      <c r="F2342" s="12">
        <v>0.214043</v>
      </c>
      <c r="G2342" s="14">
        <f>IFERROR(__xludf.DUMMYFUNCTION("FILTER(WholeNMJData!E:E,WholeNMJData!$B:$B=$B2342)"),216.3649)</f>
        <v>216.3649</v>
      </c>
      <c r="H2342" s="14">
        <f t="shared" si="4"/>
        <v>9.051139995</v>
      </c>
      <c r="I2342" s="14">
        <f>IFERROR(__xludf.DUMMYFUNCTION("FILTER(WholeNMJData!D:D,WholeNMJData!$B:$B=$B2342)"),185.7778)</f>
        <v>185.7778</v>
      </c>
    </row>
    <row r="2343">
      <c r="A2343" s="3"/>
      <c r="B2343" s="3" t="str">
        <f t="shared" si="3"/>
        <v>shi_05m_m67_a3_002</v>
      </c>
      <c r="C2343" s="9" t="s">
        <v>2384</v>
      </c>
      <c r="D2343" s="12">
        <v>3.0</v>
      </c>
      <c r="E2343" s="12">
        <v>2044.617</v>
      </c>
      <c r="F2343" s="12">
        <v>0.345074</v>
      </c>
      <c r="G2343" s="14">
        <f>IFERROR(__xludf.DUMMYFUNCTION("FILTER(WholeNMJData!E:E,WholeNMJData!$B:$B=$B2343)"),216.3649)</f>
        <v>216.3649</v>
      </c>
      <c r="H2343" s="14">
        <f t="shared" si="4"/>
        <v>9.449855314</v>
      </c>
      <c r="I2343" s="14">
        <f>IFERROR(__xludf.DUMMYFUNCTION("FILTER(WholeNMJData!D:D,WholeNMJData!$B:$B=$B2343)"),185.7778)</f>
        <v>185.7778</v>
      </c>
    </row>
    <row r="2344">
      <c r="A2344" s="3"/>
      <c r="B2344" s="3" t="str">
        <f t="shared" si="3"/>
        <v>shi_05m_m67_a3_002</v>
      </c>
      <c r="C2344" s="9" t="s">
        <v>2385</v>
      </c>
      <c r="D2344" s="12">
        <v>11.0</v>
      </c>
      <c r="E2344" s="12">
        <v>2173.951</v>
      </c>
      <c r="F2344" s="12">
        <v>1.004215</v>
      </c>
      <c r="G2344" s="14">
        <f>IFERROR(__xludf.DUMMYFUNCTION("FILTER(WholeNMJData!E:E,WholeNMJData!$B:$B=$B2344)"),216.3649)</f>
        <v>216.3649</v>
      </c>
      <c r="H2344" s="14">
        <f t="shared" si="4"/>
        <v>10.04761401</v>
      </c>
      <c r="I2344" s="14">
        <f>IFERROR(__xludf.DUMMYFUNCTION("FILTER(WholeNMJData!D:D,WholeNMJData!$B:$B=$B2344)"),185.7778)</f>
        <v>185.7778</v>
      </c>
    </row>
    <row r="2345">
      <c r="A2345" s="3"/>
      <c r="B2345" s="3" t="str">
        <f t="shared" si="3"/>
        <v>shi_05m_m67_a3_002</v>
      </c>
      <c r="C2345" s="9" t="s">
        <v>2386</v>
      </c>
      <c r="D2345" s="12">
        <v>203.0</v>
      </c>
      <c r="E2345" s="12">
        <v>3254.292</v>
      </c>
      <c r="F2345" s="12">
        <v>1.255339</v>
      </c>
      <c r="G2345" s="14">
        <f>IFERROR(__xludf.DUMMYFUNCTION("FILTER(WholeNMJData!E:E,WholeNMJData!$B:$B=$B2345)"),216.3649)</f>
        <v>216.3649</v>
      </c>
      <c r="H2345" s="14">
        <f t="shared" si="4"/>
        <v>15.04075754</v>
      </c>
      <c r="I2345" s="14">
        <f>IFERROR(__xludf.DUMMYFUNCTION("FILTER(WholeNMJData!D:D,WholeNMJData!$B:$B=$B2345)"),185.7778)</f>
        <v>185.7778</v>
      </c>
    </row>
    <row r="2346">
      <c r="A2346" s="3"/>
      <c r="B2346" s="3" t="str">
        <f t="shared" si="3"/>
        <v>shi_05m_m67_a3_002</v>
      </c>
      <c r="C2346" s="9" t="s">
        <v>2387</v>
      </c>
      <c r="D2346" s="12">
        <v>3.0</v>
      </c>
      <c r="E2346" s="12">
        <v>2004.07</v>
      </c>
      <c r="F2346" s="12">
        <v>0.311194</v>
      </c>
      <c r="G2346" s="14">
        <f>IFERROR(__xludf.DUMMYFUNCTION("FILTER(WholeNMJData!E:E,WholeNMJData!$B:$B=$B2346)"),216.3649)</f>
        <v>216.3649</v>
      </c>
      <c r="H2346" s="14">
        <f t="shared" si="4"/>
        <v>9.262454308</v>
      </c>
      <c r="I2346" s="14">
        <f>IFERROR(__xludf.DUMMYFUNCTION("FILTER(WholeNMJData!D:D,WholeNMJData!$B:$B=$B2346)"),185.7778)</f>
        <v>185.7778</v>
      </c>
    </row>
    <row r="2347">
      <c r="A2347" s="3"/>
      <c r="B2347" s="3" t="str">
        <f t="shared" si="3"/>
        <v>shi_05m_m67_a3_002</v>
      </c>
      <c r="C2347" s="9" t="s">
        <v>2388</v>
      </c>
      <c r="D2347" s="12">
        <v>50.0</v>
      </c>
      <c r="E2347" s="12">
        <v>3425.645</v>
      </c>
      <c r="F2347" s="12">
        <v>0.970814</v>
      </c>
      <c r="G2347" s="14">
        <f>IFERROR(__xludf.DUMMYFUNCTION("FILTER(WholeNMJData!E:E,WholeNMJData!$B:$B=$B2347)"),216.3649)</f>
        <v>216.3649</v>
      </c>
      <c r="H2347" s="14">
        <f t="shared" si="4"/>
        <v>15.83272056</v>
      </c>
      <c r="I2347" s="14">
        <f>IFERROR(__xludf.DUMMYFUNCTION("FILTER(WholeNMJData!D:D,WholeNMJData!$B:$B=$B2347)"),185.7778)</f>
        <v>185.7778</v>
      </c>
    </row>
    <row r="2348">
      <c r="A2348" s="3"/>
      <c r="B2348" s="3" t="str">
        <f t="shared" si="3"/>
        <v>shi_05m_m67_a3_002</v>
      </c>
      <c r="C2348" s="9" t="s">
        <v>2389</v>
      </c>
      <c r="D2348" s="12">
        <v>4.0</v>
      </c>
      <c r="E2348" s="12">
        <v>1787.721</v>
      </c>
      <c r="F2348" s="12">
        <v>0.217602</v>
      </c>
      <c r="G2348" s="14">
        <f>IFERROR(__xludf.DUMMYFUNCTION("FILTER(WholeNMJData!E:E,WholeNMJData!$B:$B=$B2348)"),216.3649)</f>
        <v>216.3649</v>
      </c>
      <c r="H2348" s="14">
        <f t="shared" si="4"/>
        <v>8.262527794</v>
      </c>
      <c r="I2348" s="14">
        <f>IFERROR(__xludf.DUMMYFUNCTION("FILTER(WholeNMJData!D:D,WholeNMJData!$B:$B=$B2348)"),185.7778)</f>
        <v>185.7778</v>
      </c>
    </row>
    <row r="2349">
      <c r="A2349" s="3"/>
      <c r="B2349" s="3" t="str">
        <f t="shared" si="3"/>
        <v>shi_05m_m67_a3_002</v>
      </c>
      <c r="C2349" s="9" t="s">
        <v>2390</v>
      </c>
      <c r="D2349" s="12">
        <v>10.0</v>
      </c>
      <c r="E2349" s="12">
        <v>2078.685</v>
      </c>
      <c r="F2349" s="12">
        <v>0.350751</v>
      </c>
      <c r="G2349" s="14">
        <f>IFERROR(__xludf.DUMMYFUNCTION("FILTER(WholeNMJData!E:E,WholeNMJData!$B:$B=$B2349)"),216.3649)</f>
        <v>216.3649</v>
      </c>
      <c r="H2349" s="14">
        <f t="shared" si="4"/>
        <v>9.607311537</v>
      </c>
      <c r="I2349" s="14">
        <f>IFERROR(__xludf.DUMMYFUNCTION("FILTER(WholeNMJData!D:D,WholeNMJData!$B:$B=$B2349)"),185.7778)</f>
        <v>185.7778</v>
      </c>
    </row>
    <row r="2350">
      <c r="A2350" s="3"/>
      <c r="B2350" s="3" t="str">
        <f t="shared" si="3"/>
        <v>shi_05m_m67_a3_002</v>
      </c>
      <c r="C2350" s="9" t="s">
        <v>2391</v>
      </c>
      <c r="D2350" s="12">
        <v>4.0</v>
      </c>
      <c r="E2350" s="12">
        <v>1980.477</v>
      </c>
      <c r="F2350" s="12">
        <v>0.477394</v>
      </c>
      <c r="G2350" s="14">
        <f>IFERROR(__xludf.DUMMYFUNCTION("FILTER(WholeNMJData!E:E,WholeNMJData!$B:$B=$B2350)"),216.3649)</f>
        <v>216.3649</v>
      </c>
      <c r="H2350" s="14">
        <f t="shared" si="4"/>
        <v>9.153411667</v>
      </c>
      <c r="I2350" s="14">
        <f>IFERROR(__xludf.DUMMYFUNCTION("FILTER(WholeNMJData!D:D,WholeNMJData!$B:$B=$B2350)"),185.7778)</f>
        <v>185.7778</v>
      </c>
    </row>
    <row r="2351">
      <c r="A2351" s="3"/>
      <c r="B2351" s="3" t="str">
        <f t="shared" si="3"/>
        <v>shi_05m_m67_a3_002</v>
      </c>
      <c r="C2351" s="9" t="s">
        <v>2392</v>
      </c>
      <c r="D2351" s="12">
        <v>8.0</v>
      </c>
      <c r="E2351" s="12">
        <v>4353.844</v>
      </c>
      <c r="F2351" s="12">
        <v>0.669451</v>
      </c>
      <c r="G2351" s="14">
        <f>IFERROR(__xludf.DUMMYFUNCTION("FILTER(WholeNMJData!E:E,WholeNMJData!$B:$B=$B2351)"),216.3649)</f>
        <v>216.3649</v>
      </c>
      <c r="H2351" s="14">
        <f t="shared" si="4"/>
        <v>20.12269088</v>
      </c>
      <c r="I2351" s="14">
        <f>IFERROR(__xludf.DUMMYFUNCTION("FILTER(WholeNMJData!D:D,WholeNMJData!$B:$B=$B2351)"),185.7778)</f>
        <v>185.7778</v>
      </c>
    </row>
    <row r="2352">
      <c r="A2352" s="3"/>
      <c r="B2352" s="3" t="str">
        <f t="shared" si="3"/>
        <v>shi_05m_m67_a3_002</v>
      </c>
      <c r="C2352" s="9" t="s">
        <v>2393</v>
      </c>
      <c r="D2352" s="12">
        <v>3.0</v>
      </c>
      <c r="E2352" s="12">
        <v>1793.452</v>
      </c>
      <c r="F2352" s="12">
        <v>0.412195</v>
      </c>
      <c r="G2352" s="14">
        <f>IFERROR(__xludf.DUMMYFUNCTION("FILTER(WholeNMJData!E:E,WholeNMJData!$B:$B=$B2352)"),216.3649)</f>
        <v>216.3649</v>
      </c>
      <c r="H2352" s="14">
        <f t="shared" si="4"/>
        <v>8.289015455</v>
      </c>
      <c r="I2352" s="14">
        <f>IFERROR(__xludf.DUMMYFUNCTION("FILTER(WholeNMJData!D:D,WholeNMJData!$B:$B=$B2352)"),185.7778)</f>
        <v>185.7778</v>
      </c>
    </row>
    <row r="2353">
      <c r="A2353" s="3"/>
      <c r="B2353" s="3" t="str">
        <f t="shared" si="3"/>
        <v>shi_05m_m67_a3_002</v>
      </c>
      <c r="C2353" s="9" t="s">
        <v>2394</v>
      </c>
      <c r="D2353" s="12">
        <v>14.0</v>
      </c>
      <c r="E2353" s="12">
        <v>2469.625</v>
      </c>
      <c r="F2353" s="12">
        <v>0.403671</v>
      </c>
      <c r="G2353" s="14">
        <f>IFERROR(__xludf.DUMMYFUNCTION("FILTER(WholeNMJData!E:E,WholeNMJData!$B:$B=$B2353)"),216.3649)</f>
        <v>216.3649</v>
      </c>
      <c r="H2353" s="14">
        <f t="shared" si="4"/>
        <v>11.41416653</v>
      </c>
      <c r="I2353" s="14">
        <f>IFERROR(__xludf.DUMMYFUNCTION("FILTER(WholeNMJData!D:D,WholeNMJData!$B:$B=$B2353)"),185.7778)</f>
        <v>185.7778</v>
      </c>
    </row>
    <row r="2354">
      <c r="A2354" s="3"/>
      <c r="B2354" s="3" t="str">
        <f t="shared" si="3"/>
        <v>shi_05m_m67_a3_002</v>
      </c>
      <c r="C2354" s="9" t="s">
        <v>2395</v>
      </c>
      <c r="D2354" s="12">
        <v>11.0</v>
      </c>
      <c r="E2354" s="12">
        <v>1773.265</v>
      </c>
      <c r="F2354" s="12">
        <v>0.7007</v>
      </c>
      <c r="G2354" s="14">
        <f>IFERROR(__xludf.DUMMYFUNCTION("FILTER(WholeNMJData!E:E,WholeNMJData!$B:$B=$B2354)"),216.3649)</f>
        <v>216.3649</v>
      </c>
      <c r="H2354" s="14">
        <f t="shared" si="4"/>
        <v>8.195714739</v>
      </c>
      <c r="I2354" s="14">
        <f>IFERROR(__xludf.DUMMYFUNCTION("FILTER(WholeNMJData!D:D,WholeNMJData!$B:$B=$B2354)"),185.7778)</f>
        <v>185.7778</v>
      </c>
    </row>
    <row r="2355">
      <c r="A2355" s="3"/>
      <c r="B2355" s="3" t="str">
        <f t="shared" si="3"/>
        <v>shi_05m_m67_a3_002</v>
      </c>
      <c r="C2355" s="9" t="s">
        <v>2396</v>
      </c>
      <c r="D2355" s="12">
        <v>6.0</v>
      </c>
      <c r="E2355" s="12">
        <v>2077.533</v>
      </c>
      <c r="F2355" s="12">
        <v>0.428009</v>
      </c>
      <c r="G2355" s="14">
        <f>IFERROR(__xludf.DUMMYFUNCTION("FILTER(WholeNMJData!E:E,WholeNMJData!$B:$B=$B2355)"),216.3649)</f>
        <v>216.3649</v>
      </c>
      <c r="H2355" s="14">
        <f t="shared" si="4"/>
        <v>9.601987198</v>
      </c>
      <c r="I2355" s="14">
        <f>IFERROR(__xludf.DUMMYFUNCTION("FILTER(WholeNMJData!D:D,WholeNMJData!$B:$B=$B2355)"),185.7778)</f>
        <v>185.7778</v>
      </c>
    </row>
    <row r="2356">
      <c r="A2356" s="3"/>
      <c r="B2356" s="3" t="str">
        <f t="shared" si="3"/>
        <v>shi_05m_m67_a3_002</v>
      </c>
      <c r="C2356" s="9" t="s">
        <v>2397</v>
      </c>
      <c r="D2356" s="12">
        <v>4.0</v>
      </c>
      <c r="E2356" s="12">
        <v>1585.462</v>
      </c>
      <c r="F2356" s="12">
        <v>0.533591</v>
      </c>
      <c r="G2356" s="14">
        <f>IFERROR(__xludf.DUMMYFUNCTION("FILTER(WholeNMJData!E:E,WholeNMJData!$B:$B=$B2356)"),216.3649)</f>
        <v>216.3649</v>
      </c>
      <c r="H2356" s="14">
        <f t="shared" si="4"/>
        <v>7.32772275</v>
      </c>
      <c r="I2356" s="14">
        <f>IFERROR(__xludf.DUMMYFUNCTION("FILTER(WholeNMJData!D:D,WholeNMJData!$B:$B=$B2356)"),185.7778)</f>
        <v>185.7778</v>
      </c>
    </row>
    <row r="2357">
      <c r="A2357" s="3"/>
      <c r="B2357" s="3" t="str">
        <f t="shared" si="3"/>
        <v>shi_05m_m67_a3_002</v>
      </c>
      <c r="C2357" s="9" t="s">
        <v>2398</v>
      </c>
      <c r="D2357" s="12">
        <v>4.0</v>
      </c>
      <c r="E2357" s="12">
        <v>2988.926</v>
      </c>
      <c r="F2357" s="12">
        <v>0.417193</v>
      </c>
      <c r="G2357" s="14">
        <f>IFERROR(__xludf.DUMMYFUNCTION("FILTER(WholeNMJData!E:E,WholeNMJData!$B:$B=$B2357)"),216.3649)</f>
        <v>216.3649</v>
      </c>
      <c r="H2357" s="14">
        <f t="shared" si="4"/>
        <v>13.81428319</v>
      </c>
      <c r="I2357" s="14">
        <f>IFERROR(__xludf.DUMMYFUNCTION("FILTER(WholeNMJData!D:D,WholeNMJData!$B:$B=$B2357)"),185.7778)</f>
        <v>185.7778</v>
      </c>
    </row>
    <row r="2358">
      <c r="A2358" s="3"/>
      <c r="B2358" s="3" t="str">
        <f t="shared" si="3"/>
        <v>shi_05m_m67_a3_002</v>
      </c>
      <c r="C2358" s="9" t="s">
        <v>2399</v>
      </c>
      <c r="D2358" s="12">
        <v>17.0</v>
      </c>
      <c r="E2358" s="12">
        <v>2246.028</v>
      </c>
      <c r="F2358" s="12">
        <v>0.64367</v>
      </c>
      <c r="G2358" s="14">
        <f>IFERROR(__xludf.DUMMYFUNCTION("FILTER(WholeNMJData!E:E,WholeNMJData!$B:$B=$B2358)"),216.3649)</f>
        <v>216.3649</v>
      </c>
      <c r="H2358" s="14">
        <f t="shared" si="4"/>
        <v>10.38074105</v>
      </c>
      <c r="I2358" s="14">
        <f>IFERROR(__xludf.DUMMYFUNCTION("FILTER(WholeNMJData!D:D,WholeNMJData!$B:$B=$B2358)"),185.7778)</f>
        <v>185.7778</v>
      </c>
    </row>
    <row r="2359">
      <c r="A2359" s="3"/>
      <c r="B2359" s="3" t="str">
        <f t="shared" si="3"/>
        <v>shi_05m_m67_a3_002</v>
      </c>
      <c r="C2359" s="9" t="s">
        <v>2400</v>
      </c>
      <c r="D2359" s="12">
        <v>10.0</v>
      </c>
      <c r="E2359" s="12">
        <v>2411.143</v>
      </c>
      <c r="F2359" s="12">
        <v>0.633625</v>
      </c>
      <c r="G2359" s="14">
        <f>IFERROR(__xludf.DUMMYFUNCTION("FILTER(WholeNMJData!E:E,WholeNMJData!$B:$B=$B2359)"),216.3649)</f>
        <v>216.3649</v>
      </c>
      <c r="H2359" s="14">
        <f t="shared" si="4"/>
        <v>11.14387315</v>
      </c>
      <c r="I2359" s="14">
        <f>IFERROR(__xludf.DUMMYFUNCTION("FILTER(WholeNMJData!D:D,WholeNMJData!$B:$B=$B2359)"),185.7778)</f>
        <v>185.7778</v>
      </c>
    </row>
    <row r="2360">
      <c r="A2360" s="3"/>
      <c r="B2360" s="3" t="str">
        <f t="shared" si="3"/>
        <v>shi_05m_m67_a3_002</v>
      </c>
      <c r="C2360" s="9" t="s">
        <v>2401</v>
      </c>
      <c r="D2360" s="12">
        <v>5.0</v>
      </c>
      <c r="E2360" s="12">
        <v>2534.005</v>
      </c>
      <c r="F2360" s="12">
        <v>0.673023</v>
      </c>
      <c r="G2360" s="14">
        <f>IFERROR(__xludf.DUMMYFUNCTION("FILTER(WholeNMJData!E:E,WholeNMJData!$B:$B=$B2360)"),216.3649)</f>
        <v>216.3649</v>
      </c>
      <c r="H2360" s="14">
        <f t="shared" si="4"/>
        <v>11.71171941</v>
      </c>
      <c r="I2360" s="14">
        <f>IFERROR(__xludf.DUMMYFUNCTION("FILTER(WholeNMJData!D:D,WholeNMJData!$B:$B=$B2360)"),185.7778)</f>
        <v>185.7778</v>
      </c>
    </row>
    <row r="2361">
      <c r="A2361" s="3"/>
      <c r="B2361" s="3" t="str">
        <f t="shared" si="3"/>
        <v>shi_05m_m67_a3_002</v>
      </c>
      <c r="C2361" s="9" t="s">
        <v>2402</v>
      </c>
      <c r="D2361" s="12">
        <v>11.0</v>
      </c>
      <c r="E2361" s="12">
        <v>2330.129</v>
      </c>
      <c r="F2361" s="12">
        <v>0.79378</v>
      </c>
      <c r="G2361" s="14">
        <f>IFERROR(__xludf.DUMMYFUNCTION("FILTER(WholeNMJData!E:E,WholeNMJData!$B:$B=$B2361)"),216.3649)</f>
        <v>216.3649</v>
      </c>
      <c r="H2361" s="14">
        <f t="shared" si="4"/>
        <v>10.76944088</v>
      </c>
      <c r="I2361" s="14">
        <f>IFERROR(__xludf.DUMMYFUNCTION("FILTER(WholeNMJData!D:D,WholeNMJData!$B:$B=$B2361)"),185.7778)</f>
        <v>185.7778</v>
      </c>
    </row>
    <row r="2362">
      <c r="A2362" s="3"/>
      <c r="B2362" s="3" t="str">
        <f t="shared" si="3"/>
        <v>shi_05m_m67_a3_002</v>
      </c>
      <c r="C2362" s="9" t="s">
        <v>2403</v>
      </c>
      <c r="D2362" s="12">
        <v>13.0</v>
      </c>
      <c r="E2362" s="12">
        <v>2038.917</v>
      </c>
      <c r="F2362" s="12">
        <v>0.731144</v>
      </c>
      <c r="G2362" s="14">
        <f>IFERROR(__xludf.DUMMYFUNCTION("FILTER(WholeNMJData!E:E,WholeNMJData!$B:$B=$B2362)"),216.3649)</f>
        <v>216.3649</v>
      </c>
      <c r="H2362" s="14">
        <f t="shared" si="4"/>
        <v>9.42351093</v>
      </c>
      <c r="I2362" s="14">
        <f>IFERROR(__xludf.DUMMYFUNCTION("FILTER(WholeNMJData!D:D,WholeNMJData!$B:$B=$B2362)"),185.7778)</f>
        <v>185.7778</v>
      </c>
    </row>
    <row r="2363">
      <c r="A2363" s="3"/>
      <c r="B2363" s="3" t="str">
        <f t="shared" si="3"/>
        <v>shi_05m_m67_a3_002</v>
      </c>
      <c r="C2363" s="9" t="s">
        <v>2404</v>
      </c>
      <c r="D2363" s="12">
        <v>5.0</v>
      </c>
      <c r="E2363" s="12">
        <v>1939.393</v>
      </c>
      <c r="F2363" s="12">
        <v>0.665019</v>
      </c>
      <c r="G2363" s="14">
        <f>IFERROR(__xludf.DUMMYFUNCTION("FILTER(WholeNMJData!E:E,WholeNMJData!$B:$B=$B2363)"),216.3649)</f>
        <v>216.3649</v>
      </c>
      <c r="H2363" s="14">
        <f t="shared" si="4"/>
        <v>8.963528742</v>
      </c>
      <c r="I2363" s="14">
        <f>IFERROR(__xludf.DUMMYFUNCTION("FILTER(WholeNMJData!D:D,WholeNMJData!$B:$B=$B2363)"),185.7778)</f>
        <v>185.7778</v>
      </c>
    </row>
    <row r="2364">
      <c r="A2364" s="3"/>
      <c r="B2364" s="3" t="str">
        <f t="shared" si="3"/>
        <v>shi_05m_m67_a3_002</v>
      </c>
      <c r="C2364" s="9" t="s">
        <v>2405</v>
      </c>
      <c r="D2364" s="12">
        <v>5.0</v>
      </c>
      <c r="E2364" s="12">
        <v>2398.038</v>
      </c>
      <c r="F2364" s="12">
        <v>0.619416</v>
      </c>
      <c r="G2364" s="14">
        <f>IFERROR(__xludf.DUMMYFUNCTION("FILTER(WholeNMJData!E:E,WholeNMJData!$B:$B=$B2364)"),216.3649)</f>
        <v>216.3649</v>
      </c>
      <c r="H2364" s="14">
        <f t="shared" si="4"/>
        <v>11.08330418</v>
      </c>
      <c r="I2364" s="14">
        <f>IFERROR(__xludf.DUMMYFUNCTION("FILTER(WholeNMJData!D:D,WholeNMJData!$B:$B=$B2364)"),185.7778)</f>
        <v>185.7778</v>
      </c>
    </row>
    <row r="2365">
      <c r="A2365" s="3"/>
      <c r="B2365" s="3" t="str">
        <f t="shared" si="3"/>
        <v>shi_05m_m67_a3_002</v>
      </c>
      <c r="C2365" s="9" t="s">
        <v>2406</v>
      </c>
      <c r="D2365" s="12">
        <v>23.0</v>
      </c>
      <c r="E2365" s="12">
        <v>3797.134</v>
      </c>
      <c r="F2365" s="12">
        <v>0.663776</v>
      </c>
      <c r="G2365" s="14">
        <f>IFERROR(__xludf.DUMMYFUNCTION("FILTER(WholeNMJData!E:E,WholeNMJData!$B:$B=$B2365)"),216.3649)</f>
        <v>216.3649</v>
      </c>
      <c r="H2365" s="14">
        <f t="shared" si="4"/>
        <v>17.5496765</v>
      </c>
      <c r="I2365" s="14">
        <f>IFERROR(__xludf.DUMMYFUNCTION("FILTER(WholeNMJData!D:D,WholeNMJData!$B:$B=$B2365)"),185.7778)</f>
        <v>185.7778</v>
      </c>
    </row>
    <row r="2366">
      <c r="A2366" s="3"/>
      <c r="B2366" s="3" t="str">
        <f t="shared" si="3"/>
        <v>shi_05m_m67_a3_002</v>
      </c>
      <c r="C2366" s="9" t="s">
        <v>2407</v>
      </c>
      <c r="D2366" s="12">
        <v>17.0</v>
      </c>
      <c r="E2366" s="12">
        <v>2523.291</v>
      </c>
      <c r="F2366" s="12">
        <v>0.724973</v>
      </c>
      <c r="G2366" s="14">
        <f>IFERROR(__xludf.DUMMYFUNCTION("FILTER(WholeNMJData!E:E,WholeNMJData!$B:$B=$B2366)"),216.3649)</f>
        <v>216.3649</v>
      </c>
      <c r="H2366" s="14">
        <f t="shared" si="4"/>
        <v>11.66220122</v>
      </c>
      <c r="I2366" s="14">
        <f>IFERROR(__xludf.DUMMYFUNCTION("FILTER(WholeNMJData!D:D,WholeNMJData!$B:$B=$B2366)"),185.7778)</f>
        <v>185.7778</v>
      </c>
    </row>
    <row r="2367">
      <c r="A2367" s="3"/>
      <c r="B2367" s="3" t="str">
        <f t="shared" si="3"/>
        <v>shi_05m_m67_a3_002</v>
      </c>
      <c r="C2367" s="9" t="s">
        <v>2408</v>
      </c>
      <c r="D2367" s="12">
        <v>3.0</v>
      </c>
      <c r="E2367" s="12">
        <v>2437.315</v>
      </c>
      <c r="F2367" s="12">
        <v>0.391595</v>
      </c>
      <c r="G2367" s="14">
        <f>IFERROR(__xludf.DUMMYFUNCTION("FILTER(WholeNMJData!E:E,WholeNMJData!$B:$B=$B2367)"),216.3649)</f>
        <v>216.3649</v>
      </c>
      <c r="H2367" s="14">
        <f t="shared" si="4"/>
        <v>11.26483547</v>
      </c>
      <c r="I2367" s="14">
        <f>IFERROR(__xludf.DUMMYFUNCTION("FILTER(WholeNMJData!D:D,WholeNMJData!$B:$B=$B2367)"),185.7778)</f>
        <v>185.7778</v>
      </c>
    </row>
    <row r="2368">
      <c r="A2368" s="3"/>
      <c r="B2368" s="3" t="str">
        <f t="shared" si="3"/>
        <v>shi_05m_m67_a3_002</v>
      </c>
      <c r="C2368" s="9" t="s">
        <v>2409</v>
      </c>
      <c r="D2368" s="12">
        <v>10.0</v>
      </c>
      <c r="E2368" s="12">
        <v>1688.628</v>
      </c>
      <c r="F2368" s="12">
        <v>0.440471</v>
      </c>
      <c r="G2368" s="14">
        <f>IFERROR(__xludf.DUMMYFUNCTION("FILTER(WholeNMJData!E:E,WholeNMJData!$B:$B=$B2368)"),216.3649)</f>
        <v>216.3649</v>
      </c>
      <c r="H2368" s="14">
        <f t="shared" si="4"/>
        <v>7.804537612</v>
      </c>
      <c r="I2368" s="14">
        <f>IFERROR(__xludf.DUMMYFUNCTION("FILTER(WholeNMJData!D:D,WholeNMJData!$B:$B=$B2368)"),185.7778)</f>
        <v>185.7778</v>
      </c>
    </row>
    <row r="2369">
      <c r="A2369" s="3"/>
      <c r="B2369" s="3" t="str">
        <f t="shared" si="3"/>
        <v>shi_05m_m67_a3_002</v>
      </c>
      <c r="C2369" s="9" t="s">
        <v>2410</v>
      </c>
      <c r="D2369" s="12">
        <v>4.0</v>
      </c>
      <c r="E2369" s="12">
        <v>1830.201</v>
      </c>
      <c r="F2369" s="12">
        <v>0.104028</v>
      </c>
      <c r="G2369" s="14">
        <f>IFERROR(__xludf.DUMMYFUNCTION("FILTER(WholeNMJData!E:E,WholeNMJData!$B:$B=$B2369)"),216.3649)</f>
        <v>216.3649</v>
      </c>
      <c r="H2369" s="14">
        <f t="shared" si="4"/>
        <v>8.458862782</v>
      </c>
      <c r="I2369" s="14">
        <f>IFERROR(__xludf.DUMMYFUNCTION("FILTER(WholeNMJData!D:D,WholeNMJData!$B:$B=$B2369)"),185.7778)</f>
        <v>185.7778</v>
      </c>
    </row>
    <row r="2370">
      <c r="A2370" s="3"/>
      <c r="B2370" s="3" t="str">
        <f t="shared" si="3"/>
        <v>shi_05m_m67_a3_002</v>
      </c>
      <c r="C2370" s="9" t="s">
        <v>2411</v>
      </c>
      <c r="D2370" s="12">
        <v>28.0</v>
      </c>
      <c r="E2370" s="12">
        <v>2562.145</v>
      </c>
      <c r="F2370" s="12">
        <v>1.096463</v>
      </c>
      <c r="G2370" s="14">
        <f>IFERROR(__xludf.DUMMYFUNCTION("FILTER(WholeNMJData!E:E,WholeNMJData!$B:$B=$B2370)"),216.3649)</f>
        <v>216.3649</v>
      </c>
      <c r="H2370" s="14">
        <f t="shared" si="4"/>
        <v>11.84177748</v>
      </c>
      <c r="I2370" s="14">
        <f>IFERROR(__xludf.DUMMYFUNCTION("FILTER(WholeNMJData!D:D,WholeNMJData!$B:$B=$B2370)"),185.7778)</f>
        <v>185.7778</v>
      </c>
    </row>
    <row r="2371">
      <c r="A2371" s="3"/>
      <c r="B2371" s="3" t="str">
        <f t="shared" si="3"/>
        <v>shi_05m_m67_a3_002</v>
      </c>
      <c r="C2371" s="9" t="s">
        <v>2412</v>
      </c>
      <c r="D2371" s="12">
        <v>23.0</v>
      </c>
      <c r="E2371" s="12">
        <v>2798.711</v>
      </c>
      <c r="F2371" s="12">
        <v>0.892136</v>
      </c>
      <c r="G2371" s="14">
        <f>IFERROR(__xludf.DUMMYFUNCTION("FILTER(WholeNMJData!E:E,WholeNMJData!$B:$B=$B2371)"),216.3649)</f>
        <v>216.3649</v>
      </c>
      <c r="H2371" s="14">
        <f t="shared" si="4"/>
        <v>12.93514336</v>
      </c>
      <c r="I2371" s="14">
        <f>IFERROR(__xludf.DUMMYFUNCTION("FILTER(WholeNMJData!D:D,WholeNMJData!$B:$B=$B2371)"),185.7778)</f>
        <v>185.7778</v>
      </c>
    </row>
    <row r="2372">
      <c r="A2372" s="3"/>
      <c r="B2372" s="3" t="str">
        <f t="shared" si="3"/>
        <v>shi_05m_m67_a3_002</v>
      </c>
      <c r="C2372" s="9" t="s">
        <v>2413</v>
      </c>
      <c r="D2372" s="12">
        <v>4.0</v>
      </c>
      <c r="E2372" s="12">
        <v>2224.874</v>
      </c>
      <c r="F2372" s="12">
        <v>0.248355</v>
      </c>
      <c r="G2372" s="14">
        <f>IFERROR(__xludf.DUMMYFUNCTION("FILTER(WholeNMJData!E:E,WholeNMJData!$B:$B=$B2372)"),216.3649)</f>
        <v>216.3649</v>
      </c>
      <c r="H2372" s="14">
        <f t="shared" si="4"/>
        <v>10.28297104</v>
      </c>
      <c r="I2372" s="14">
        <f>IFERROR(__xludf.DUMMYFUNCTION("FILTER(WholeNMJData!D:D,WholeNMJData!$B:$B=$B2372)"),185.7778)</f>
        <v>185.7778</v>
      </c>
    </row>
    <row r="2373">
      <c r="A2373" s="3"/>
      <c r="B2373" s="3" t="str">
        <f t="shared" si="3"/>
        <v>shi_05m_m67_a3_002</v>
      </c>
      <c r="C2373" s="9" t="s">
        <v>2414</v>
      </c>
      <c r="D2373" s="12">
        <v>3.0</v>
      </c>
      <c r="E2373" s="12">
        <v>1762.417</v>
      </c>
      <c r="F2373" s="12">
        <v>0.405931</v>
      </c>
      <c r="G2373" s="14">
        <f>IFERROR(__xludf.DUMMYFUNCTION("FILTER(WholeNMJData!E:E,WholeNMJData!$B:$B=$B2373)"),216.3649)</f>
        <v>216.3649</v>
      </c>
      <c r="H2373" s="14">
        <f t="shared" si="4"/>
        <v>8.145577217</v>
      </c>
      <c r="I2373" s="14">
        <f>IFERROR(__xludf.DUMMYFUNCTION("FILTER(WholeNMJData!D:D,WholeNMJData!$B:$B=$B2373)"),185.7778)</f>
        <v>185.7778</v>
      </c>
    </row>
    <row r="2374">
      <c r="A2374" s="3"/>
      <c r="B2374" s="3" t="str">
        <f t="shared" si="3"/>
        <v>shi_05m_m67_a3_002</v>
      </c>
      <c r="C2374" s="9" t="s">
        <v>2415</v>
      </c>
      <c r="D2374" s="12">
        <v>42.0</v>
      </c>
      <c r="E2374" s="12">
        <v>2516.002</v>
      </c>
      <c r="F2374" s="12">
        <v>0.53434</v>
      </c>
      <c r="G2374" s="14">
        <f>IFERROR(__xludf.DUMMYFUNCTION("FILTER(WholeNMJData!E:E,WholeNMJData!$B:$B=$B2374)"),216.3649)</f>
        <v>216.3649</v>
      </c>
      <c r="H2374" s="14">
        <f t="shared" si="4"/>
        <v>11.62851276</v>
      </c>
      <c r="I2374" s="14">
        <f>IFERROR(__xludf.DUMMYFUNCTION("FILTER(WholeNMJData!D:D,WholeNMJData!$B:$B=$B2374)"),185.7778)</f>
        <v>185.7778</v>
      </c>
    </row>
    <row r="2375">
      <c r="A2375" s="3"/>
      <c r="B2375" s="3" t="str">
        <f t="shared" si="3"/>
        <v>shi_05m_m67_a3_002</v>
      </c>
      <c r="C2375" s="9" t="s">
        <v>2416</v>
      </c>
      <c r="D2375" s="12">
        <v>3.0</v>
      </c>
      <c r="E2375" s="12">
        <v>1992.19</v>
      </c>
      <c r="F2375" s="12">
        <v>0.526631</v>
      </c>
      <c r="G2375" s="14">
        <f>IFERROR(__xludf.DUMMYFUNCTION("FILTER(WholeNMJData!E:E,WholeNMJData!$B:$B=$B2375)"),216.3649)</f>
        <v>216.3649</v>
      </c>
      <c r="H2375" s="14">
        <f t="shared" si="4"/>
        <v>9.207547065</v>
      </c>
      <c r="I2375" s="14">
        <f>IFERROR(__xludf.DUMMYFUNCTION("FILTER(WholeNMJData!D:D,WholeNMJData!$B:$B=$B2375)"),185.7778)</f>
        <v>185.7778</v>
      </c>
    </row>
    <row r="2376">
      <c r="A2376" s="3"/>
      <c r="B2376" s="3" t="str">
        <f t="shared" si="3"/>
        <v>shi_05m_m67_a3_002</v>
      </c>
      <c r="C2376" s="9" t="s">
        <v>2417</v>
      </c>
      <c r="D2376" s="12">
        <v>8.0</v>
      </c>
      <c r="E2376" s="12">
        <v>2159.752</v>
      </c>
      <c r="F2376" s="12">
        <v>0.429836</v>
      </c>
      <c r="G2376" s="14">
        <f>IFERROR(__xludf.DUMMYFUNCTION("FILTER(WholeNMJData!E:E,WholeNMJData!$B:$B=$B2376)"),216.3649)</f>
        <v>216.3649</v>
      </c>
      <c r="H2376" s="14">
        <f t="shared" si="4"/>
        <v>9.981988761</v>
      </c>
      <c r="I2376" s="14">
        <f>IFERROR(__xludf.DUMMYFUNCTION("FILTER(WholeNMJData!D:D,WholeNMJData!$B:$B=$B2376)"),185.7778)</f>
        <v>185.7778</v>
      </c>
    </row>
    <row r="2377">
      <c r="A2377" s="3"/>
      <c r="B2377" s="3" t="str">
        <f t="shared" si="3"/>
        <v>shi_05m_m67_a3_002</v>
      </c>
      <c r="C2377" s="9" t="s">
        <v>2418</v>
      </c>
      <c r="D2377" s="12">
        <v>47.0</v>
      </c>
      <c r="E2377" s="12">
        <v>2424.721</v>
      </c>
      <c r="F2377" s="12">
        <v>0.933063</v>
      </c>
      <c r="G2377" s="14">
        <f>IFERROR(__xludf.DUMMYFUNCTION("FILTER(WholeNMJData!E:E,WholeNMJData!$B:$B=$B2377)"),216.3649)</f>
        <v>216.3649</v>
      </c>
      <c r="H2377" s="14">
        <f t="shared" si="4"/>
        <v>11.20662825</v>
      </c>
      <c r="I2377" s="14">
        <f>IFERROR(__xludf.DUMMYFUNCTION("FILTER(WholeNMJData!D:D,WholeNMJData!$B:$B=$B2377)"),185.7778)</f>
        <v>185.7778</v>
      </c>
    </row>
    <row r="2378">
      <c r="A2378" s="3"/>
      <c r="B2378" s="3" t="str">
        <f t="shared" si="3"/>
        <v>shi_05m_m67_a3_002</v>
      </c>
      <c r="C2378" s="9" t="s">
        <v>2419</v>
      </c>
      <c r="D2378" s="12">
        <v>5.0</v>
      </c>
      <c r="E2378" s="12">
        <v>1821.457</v>
      </c>
      <c r="F2378" s="12">
        <v>0.531174</v>
      </c>
      <c r="G2378" s="14">
        <f>IFERROR(__xludf.DUMMYFUNCTION("FILTER(WholeNMJData!E:E,WholeNMJData!$B:$B=$B2378)"),216.3649)</f>
        <v>216.3649</v>
      </c>
      <c r="H2378" s="14">
        <f t="shared" si="4"/>
        <v>8.418449573</v>
      </c>
      <c r="I2378" s="14">
        <f>IFERROR(__xludf.DUMMYFUNCTION("FILTER(WholeNMJData!D:D,WholeNMJData!$B:$B=$B2378)"),185.7778)</f>
        <v>185.7778</v>
      </c>
    </row>
    <row r="2379">
      <c r="A2379" s="3"/>
      <c r="B2379" s="3" t="str">
        <f t="shared" si="3"/>
        <v>shi_05m_m67_a3_002</v>
      </c>
      <c r="C2379" s="9" t="s">
        <v>2420</v>
      </c>
      <c r="D2379" s="12">
        <v>5.0</v>
      </c>
      <c r="E2379" s="12">
        <v>2007.926</v>
      </c>
      <c r="F2379" s="12">
        <v>0.236906</v>
      </c>
      <c r="G2379" s="14">
        <f>IFERROR(__xludf.DUMMYFUNCTION("FILTER(WholeNMJData!E:E,WholeNMJData!$B:$B=$B2379)"),216.3649)</f>
        <v>216.3649</v>
      </c>
      <c r="H2379" s="14">
        <f t="shared" si="4"/>
        <v>9.280276052</v>
      </c>
      <c r="I2379" s="14">
        <f>IFERROR(__xludf.DUMMYFUNCTION("FILTER(WholeNMJData!D:D,WholeNMJData!$B:$B=$B2379)"),185.7778)</f>
        <v>185.7778</v>
      </c>
    </row>
    <row r="2380">
      <c r="A2380" s="3"/>
      <c r="B2380" s="3" t="str">
        <f t="shared" si="3"/>
        <v>shi_05m_m67_a3_002</v>
      </c>
      <c r="C2380" s="9" t="s">
        <v>2421</v>
      </c>
      <c r="D2380" s="12">
        <v>5.0</v>
      </c>
      <c r="E2380" s="12">
        <v>1933.401</v>
      </c>
      <c r="F2380" s="12">
        <v>0.53755</v>
      </c>
      <c r="G2380" s="14">
        <f>IFERROR(__xludf.DUMMYFUNCTION("FILTER(WholeNMJData!E:E,WholeNMJData!$B:$B=$B2380)"),216.3649)</f>
        <v>216.3649</v>
      </c>
      <c r="H2380" s="14">
        <f t="shared" si="4"/>
        <v>8.935834787</v>
      </c>
      <c r="I2380" s="14">
        <f>IFERROR(__xludf.DUMMYFUNCTION("FILTER(WholeNMJData!D:D,WholeNMJData!$B:$B=$B2380)"),185.7778)</f>
        <v>185.7778</v>
      </c>
    </row>
    <row r="2381">
      <c r="A2381" s="3"/>
      <c r="B2381" s="3" t="str">
        <f t="shared" si="3"/>
        <v>shi_05m_m67_a3_002</v>
      </c>
      <c r="C2381" s="9" t="s">
        <v>2422</v>
      </c>
      <c r="D2381" s="12">
        <v>24.0</v>
      </c>
      <c r="E2381" s="12">
        <v>2294.847</v>
      </c>
      <c r="F2381" s="12">
        <v>0.687118</v>
      </c>
      <c r="G2381" s="14">
        <f>IFERROR(__xludf.DUMMYFUNCTION("FILTER(WholeNMJData!E:E,WholeNMJData!$B:$B=$B2381)"),216.3649)</f>
        <v>216.3649</v>
      </c>
      <c r="H2381" s="14">
        <f t="shared" si="4"/>
        <v>10.60637377</v>
      </c>
      <c r="I2381" s="14">
        <f>IFERROR(__xludf.DUMMYFUNCTION("FILTER(WholeNMJData!D:D,WholeNMJData!$B:$B=$B2381)"),185.7778)</f>
        <v>185.7778</v>
      </c>
    </row>
    <row r="2382">
      <c r="A2382" s="3"/>
      <c r="B2382" s="3" t="str">
        <f t="shared" si="3"/>
        <v>shi_05m_m67_a3_002</v>
      </c>
      <c r="C2382" s="9" t="s">
        <v>2423</v>
      </c>
      <c r="D2382" s="12">
        <v>8.0</v>
      </c>
      <c r="E2382" s="12">
        <v>2234.782</v>
      </c>
      <c r="F2382" s="12">
        <v>0.638956</v>
      </c>
      <c r="G2382" s="14">
        <f>IFERROR(__xludf.DUMMYFUNCTION("FILTER(WholeNMJData!E:E,WholeNMJData!$B:$B=$B2382)"),216.3649)</f>
        <v>216.3649</v>
      </c>
      <c r="H2382" s="14">
        <f t="shared" si="4"/>
        <v>10.32876405</v>
      </c>
      <c r="I2382" s="14">
        <f>IFERROR(__xludf.DUMMYFUNCTION("FILTER(WholeNMJData!D:D,WholeNMJData!$B:$B=$B2382)"),185.7778)</f>
        <v>185.7778</v>
      </c>
    </row>
    <row r="2383">
      <c r="A2383" s="3"/>
      <c r="B2383" s="3" t="str">
        <f t="shared" si="3"/>
        <v>shi_05m_m67_a3_002</v>
      </c>
      <c r="C2383" s="9" t="s">
        <v>2424</v>
      </c>
      <c r="D2383" s="12">
        <v>17.0</v>
      </c>
      <c r="E2383" s="12">
        <v>2056.436</v>
      </c>
      <c r="F2383" s="12">
        <v>0.887896</v>
      </c>
      <c r="G2383" s="14">
        <f>IFERROR(__xludf.DUMMYFUNCTION("FILTER(WholeNMJData!E:E,WholeNMJData!$B:$B=$B2383)"),216.3649)</f>
        <v>216.3649</v>
      </c>
      <c r="H2383" s="14">
        <f t="shared" si="4"/>
        <v>9.504480625</v>
      </c>
      <c r="I2383" s="14">
        <f>IFERROR(__xludf.DUMMYFUNCTION("FILTER(WholeNMJData!D:D,WholeNMJData!$B:$B=$B2383)"),185.7778)</f>
        <v>185.7778</v>
      </c>
    </row>
    <row r="2384">
      <c r="A2384" s="3"/>
      <c r="B2384" s="3" t="str">
        <f t="shared" si="3"/>
        <v>shi_05m_m67_a3_002</v>
      </c>
      <c r="C2384" s="9" t="s">
        <v>2425</v>
      </c>
      <c r="D2384" s="12">
        <v>7.0</v>
      </c>
      <c r="E2384" s="12">
        <v>1758.601</v>
      </c>
      <c r="F2384" s="12">
        <v>0.628572</v>
      </c>
      <c r="G2384" s="14">
        <f>IFERROR(__xludf.DUMMYFUNCTION("FILTER(WholeNMJData!E:E,WholeNMJData!$B:$B=$B2384)"),216.3649)</f>
        <v>216.3649</v>
      </c>
      <c r="H2384" s="14">
        <f t="shared" si="4"/>
        <v>8.127940345</v>
      </c>
      <c r="I2384" s="14">
        <f>IFERROR(__xludf.DUMMYFUNCTION("FILTER(WholeNMJData!D:D,WholeNMJData!$B:$B=$B2384)"),185.7778)</f>
        <v>185.7778</v>
      </c>
    </row>
    <row r="2385">
      <c r="A2385" s="3"/>
      <c r="B2385" s="3" t="str">
        <f t="shared" si="3"/>
        <v>shi_05m_m67_a3_002</v>
      </c>
      <c r="C2385" s="9" t="s">
        <v>2426</v>
      </c>
      <c r="D2385" s="12">
        <v>4.0</v>
      </c>
      <c r="E2385" s="12">
        <v>2060.91</v>
      </c>
      <c r="F2385" s="12">
        <v>0.652914</v>
      </c>
      <c r="G2385" s="14">
        <f>IFERROR(__xludf.DUMMYFUNCTION("FILTER(WholeNMJData!E:E,WholeNMJData!$B:$B=$B2385)"),216.3649)</f>
        <v>216.3649</v>
      </c>
      <c r="H2385" s="14">
        <f t="shared" si="4"/>
        <v>9.525158656</v>
      </c>
      <c r="I2385" s="14">
        <f>IFERROR(__xludf.DUMMYFUNCTION("FILTER(WholeNMJData!D:D,WholeNMJData!$B:$B=$B2385)"),185.7778)</f>
        <v>185.7778</v>
      </c>
    </row>
    <row r="2386">
      <c r="A2386" s="3"/>
      <c r="B2386" s="3" t="str">
        <f t="shared" si="3"/>
        <v>shi_05m_m67_a3_002</v>
      </c>
      <c r="C2386" s="9" t="s">
        <v>2427</v>
      </c>
      <c r="D2386" s="12">
        <v>3.0</v>
      </c>
      <c r="E2386" s="12">
        <v>1953.107</v>
      </c>
      <c r="F2386" s="12">
        <v>0.358892</v>
      </c>
      <c r="G2386" s="14">
        <f>IFERROR(__xludf.DUMMYFUNCTION("FILTER(WholeNMJData!E:E,WholeNMJData!$B:$B=$B2386)"),216.3649)</f>
        <v>216.3649</v>
      </c>
      <c r="H2386" s="14">
        <f t="shared" si="4"/>
        <v>9.026912406</v>
      </c>
      <c r="I2386" s="14">
        <f>IFERROR(__xludf.DUMMYFUNCTION("FILTER(WholeNMJData!D:D,WholeNMJData!$B:$B=$B2386)"),185.7778)</f>
        <v>185.7778</v>
      </c>
    </row>
    <row r="2387">
      <c r="A2387" s="3"/>
      <c r="B2387" s="3" t="str">
        <f t="shared" si="3"/>
        <v>shi_05m_m67_a3_002</v>
      </c>
      <c r="C2387" s="9" t="s">
        <v>2428</v>
      </c>
      <c r="D2387" s="12">
        <v>6.0</v>
      </c>
      <c r="E2387" s="12">
        <v>1909.402</v>
      </c>
      <c r="F2387" s="12">
        <v>0.493533</v>
      </c>
      <c r="G2387" s="14">
        <f>IFERROR(__xludf.DUMMYFUNCTION("FILTER(WholeNMJData!E:E,WholeNMJData!$B:$B=$B2387)"),216.3649)</f>
        <v>216.3649</v>
      </c>
      <c r="H2387" s="14">
        <f t="shared" si="4"/>
        <v>8.824915686</v>
      </c>
      <c r="I2387" s="14">
        <f>IFERROR(__xludf.DUMMYFUNCTION("FILTER(WholeNMJData!D:D,WholeNMJData!$B:$B=$B2387)"),185.7778)</f>
        <v>185.7778</v>
      </c>
    </row>
    <row r="2388">
      <c r="A2388" s="3"/>
      <c r="B2388" s="3" t="str">
        <f t="shared" si="3"/>
        <v>shi_05m_m67_a3_002</v>
      </c>
      <c r="C2388" s="9" t="s">
        <v>2429</v>
      </c>
      <c r="D2388" s="12">
        <v>10.0</v>
      </c>
      <c r="E2388" s="12">
        <v>2117.835</v>
      </c>
      <c r="F2388" s="12">
        <v>0.537815</v>
      </c>
      <c r="G2388" s="14">
        <f>IFERROR(__xludf.DUMMYFUNCTION("FILTER(WholeNMJData!E:E,WholeNMJData!$B:$B=$B2388)"),216.3649)</f>
        <v>216.3649</v>
      </c>
      <c r="H2388" s="14">
        <f t="shared" si="4"/>
        <v>9.788255859</v>
      </c>
      <c r="I2388" s="14">
        <f>IFERROR(__xludf.DUMMYFUNCTION("FILTER(WholeNMJData!D:D,WholeNMJData!$B:$B=$B2388)"),185.7778)</f>
        <v>185.7778</v>
      </c>
    </row>
    <row r="2389">
      <c r="A2389" s="3"/>
      <c r="B2389" s="3" t="str">
        <f t="shared" si="3"/>
        <v>shi_05m_m67_a3_002</v>
      </c>
      <c r="C2389" s="9" t="s">
        <v>2430</v>
      </c>
      <c r="D2389" s="12">
        <v>134.0</v>
      </c>
      <c r="E2389" s="12">
        <v>2575.493</v>
      </c>
      <c r="F2389" s="12">
        <v>0.833711</v>
      </c>
      <c r="G2389" s="14">
        <f>IFERROR(__xludf.DUMMYFUNCTION("FILTER(WholeNMJData!E:E,WholeNMJData!$B:$B=$B2389)"),216.3649)</f>
        <v>216.3649</v>
      </c>
      <c r="H2389" s="14">
        <f t="shared" si="4"/>
        <v>11.90346956</v>
      </c>
      <c r="I2389" s="14">
        <f>IFERROR(__xludf.DUMMYFUNCTION("FILTER(WholeNMJData!D:D,WholeNMJData!$B:$B=$B2389)"),185.7778)</f>
        <v>185.7778</v>
      </c>
    </row>
    <row r="2390">
      <c r="A2390" s="3"/>
      <c r="B2390" s="3" t="str">
        <f t="shared" si="3"/>
        <v>shi_05m_m67_a3_002</v>
      </c>
      <c r="C2390" s="9" t="s">
        <v>2431</v>
      </c>
      <c r="D2390" s="12">
        <v>210.0</v>
      </c>
      <c r="E2390" s="12">
        <v>3759.886</v>
      </c>
      <c r="F2390" s="12">
        <v>1.622378</v>
      </c>
      <c r="G2390" s="14">
        <f>IFERROR(__xludf.DUMMYFUNCTION("FILTER(WholeNMJData!E:E,WholeNMJData!$B:$B=$B2390)"),216.3649)</f>
        <v>216.3649</v>
      </c>
      <c r="H2390" s="14">
        <f t="shared" si="4"/>
        <v>17.37752288</v>
      </c>
      <c r="I2390" s="14">
        <f>IFERROR(__xludf.DUMMYFUNCTION("FILTER(WholeNMJData!D:D,WholeNMJData!$B:$B=$B2390)"),185.7778)</f>
        <v>185.7778</v>
      </c>
    </row>
    <row r="2391">
      <c r="A2391" s="3"/>
      <c r="B2391" s="3" t="str">
        <f t="shared" si="3"/>
        <v>shi_05m_m67_a3_002</v>
      </c>
      <c r="C2391" s="9" t="s">
        <v>2432</v>
      </c>
      <c r="D2391" s="12">
        <v>34.0</v>
      </c>
      <c r="E2391" s="12">
        <v>2440.12</v>
      </c>
      <c r="F2391" s="12">
        <v>0.999874</v>
      </c>
      <c r="G2391" s="14">
        <f>IFERROR(__xludf.DUMMYFUNCTION("FILTER(WholeNMJData!E:E,WholeNMJData!$B:$B=$B2391)"),216.3649)</f>
        <v>216.3649</v>
      </c>
      <c r="H2391" s="14">
        <f t="shared" si="4"/>
        <v>11.27779968</v>
      </c>
      <c r="I2391" s="14">
        <f>IFERROR(__xludf.DUMMYFUNCTION("FILTER(WholeNMJData!D:D,WholeNMJData!$B:$B=$B2391)"),185.7778)</f>
        <v>185.7778</v>
      </c>
    </row>
    <row r="2392">
      <c r="A2392" s="3"/>
      <c r="B2392" s="3" t="str">
        <f t="shared" si="3"/>
        <v>shi_05m_m67_a3_002</v>
      </c>
      <c r="C2392" s="9" t="s">
        <v>2433</v>
      </c>
      <c r="D2392" s="12">
        <v>6.0</v>
      </c>
      <c r="E2392" s="12">
        <v>2162.591</v>
      </c>
      <c r="F2392" s="12">
        <v>0.243747</v>
      </c>
      <c r="G2392" s="14">
        <f>IFERROR(__xludf.DUMMYFUNCTION("FILTER(WholeNMJData!E:E,WholeNMJData!$B:$B=$B2392)"),216.3649)</f>
        <v>216.3649</v>
      </c>
      <c r="H2392" s="14">
        <f t="shared" si="4"/>
        <v>9.995110113</v>
      </c>
      <c r="I2392" s="14">
        <f>IFERROR(__xludf.DUMMYFUNCTION("FILTER(WholeNMJData!D:D,WholeNMJData!$B:$B=$B2392)"),185.7778)</f>
        <v>185.7778</v>
      </c>
    </row>
    <row r="2393">
      <c r="A2393" s="3"/>
      <c r="B2393" s="3" t="str">
        <f t="shared" si="3"/>
        <v>shi_05m_m67_a3_002</v>
      </c>
      <c r="C2393" s="9" t="s">
        <v>2434</v>
      </c>
      <c r="D2393" s="12">
        <v>6.0</v>
      </c>
      <c r="E2393" s="12">
        <v>2340.498</v>
      </c>
      <c r="F2393" s="12">
        <v>0.598489</v>
      </c>
      <c r="G2393" s="14">
        <f>IFERROR(__xludf.DUMMYFUNCTION("FILTER(WholeNMJData!E:E,WholeNMJData!$B:$B=$B2393)"),216.3649)</f>
        <v>216.3649</v>
      </c>
      <c r="H2393" s="14">
        <f t="shared" si="4"/>
        <v>10.81736455</v>
      </c>
      <c r="I2393" s="14">
        <f>IFERROR(__xludf.DUMMYFUNCTION("FILTER(WholeNMJData!D:D,WholeNMJData!$B:$B=$B2393)"),185.7778)</f>
        <v>185.7778</v>
      </c>
    </row>
    <row r="2394">
      <c r="A2394" s="3"/>
      <c r="B2394" s="3" t="str">
        <f t="shared" si="3"/>
        <v>shi_05m_m67_a3_002</v>
      </c>
      <c r="C2394" s="9" t="s">
        <v>2435</v>
      </c>
      <c r="D2394" s="12">
        <v>4.0</v>
      </c>
      <c r="E2394" s="12">
        <v>1850.908</v>
      </c>
      <c r="F2394" s="12">
        <v>0.415524</v>
      </c>
      <c r="G2394" s="14">
        <f>IFERROR(__xludf.DUMMYFUNCTION("FILTER(WholeNMJData!E:E,WholeNMJData!$B:$B=$B2394)"),216.3649)</f>
        <v>216.3649</v>
      </c>
      <c r="H2394" s="14">
        <f t="shared" si="4"/>
        <v>8.554566845</v>
      </c>
      <c r="I2394" s="14">
        <f>IFERROR(__xludf.DUMMYFUNCTION("FILTER(WholeNMJData!D:D,WholeNMJData!$B:$B=$B2394)"),185.7778)</f>
        <v>185.7778</v>
      </c>
    </row>
    <row r="2395">
      <c r="A2395" s="3"/>
      <c r="B2395" s="3" t="str">
        <f t="shared" si="3"/>
        <v>shi_05m_m67_a3_002</v>
      </c>
      <c r="C2395" s="9" t="s">
        <v>2436</v>
      </c>
      <c r="D2395" s="12">
        <v>5.0</v>
      </c>
      <c r="E2395" s="12">
        <v>2714.254</v>
      </c>
      <c r="F2395" s="12">
        <v>0.420872</v>
      </c>
      <c r="G2395" s="14">
        <f>IFERROR(__xludf.DUMMYFUNCTION("FILTER(WholeNMJData!E:E,WholeNMJData!$B:$B=$B2395)"),216.3649)</f>
        <v>216.3649</v>
      </c>
      <c r="H2395" s="14">
        <f t="shared" si="4"/>
        <v>12.54479816</v>
      </c>
      <c r="I2395" s="14">
        <f>IFERROR(__xludf.DUMMYFUNCTION("FILTER(WholeNMJData!D:D,WholeNMJData!$B:$B=$B2395)"),185.7778)</f>
        <v>185.7778</v>
      </c>
    </row>
    <row r="2396">
      <c r="A2396" s="3"/>
      <c r="B2396" s="3" t="str">
        <f t="shared" si="3"/>
        <v>shi_05m_m67_a3_002</v>
      </c>
      <c r="C2396" s="9" t="s">
        <v>2437</v>
      </c>
      <c r="D2396" s="12">
        <v>9.0</v>
      </c>
      <c r="E2396" s="12">
        <v>2046.567</v>
      </c>
      <c r="F2396" s="12">
        <v>0.543526</v>
      </c>
      <c r="G2396" s="14">
        <f>IFERROR(__xludf.DUMMYFUNCTION("FILTER(WholeNMJData!E:E,WholeNMJData!$B:$B=$B2396)"),216.3649)</f>
        <v>216.3649</v>
      </c>
      <c r="H2396" s="14">
        <f t="shared" si="4"/>
        <v>9.458867866</v>
      </c>
      <c r="I2396" s="14">
        <f>IFERROR(__xludf.DUMMYFUNCTION("FILTER(WholeNMJData!D:D,WholeNMJData!$B:$B=$B2396)"),185.7778)</f>
        <v>185.7778</v>
      </c>
    </row>
    <row r="2397">
      <c r="A2397" s="3"/>
      <c r="B2397" s="3" t="str">
        <f t="shared" si="3"/>
        <v>shi_05m_m67_a3_002</v>
      </c>
      <c r="C2397" s="9" t="s">
        <v>2438</v>
      </c>
      <c r="D2397" s="12">
        <v>34.0</v>
      </c>
      <c r="E2397" s="12">
        <v>2968.499</v>
      </c>
      <c r="F2397" s="12">
        <v>0.964387</v>
      </c>
      <c r="G2397" s="14">
        <f>IFERROR(__xludf.DUMMYFUNCTION("FILTER(WholeNMJData!E:E,WholeNMJData!$B:$B=$B2397)"),216.3649)</f>
        <v>216.3649</v>
      </c>
      <c r="H2397" s="14">
        <f t="shared" si="4"/>
        <v>13.71987323</v>
      </c>
      <c r="I2397" s="14">
        <f>IFERROR(__xludf.DUMMYFUNCTION("FILTER(WholeNMJData!D:D,WholeNMJData!$B:$B=$B2397)"),185.7778)</f>
        <v>185.7778</v>
      </c>
    </row>
    <row r="2398">
      <c r="A2398" s="3"/>
      <c r="B2398" s="3" t="str">
        <f t="shared" si="3"/>
        <v>shi_05m_m67_a3_002</v>
      </c>
      <c r="C2398" s="9" t="s">
        <v>2439</v>
      </c>
      <c r="D2398" s="12">
        <v>3.0</v>
      </c>
      <c r="E2398" s="12">
        <v>2086.785</v>
      </c>
      <c r="F2398" s="12">
        <v>0.112538</v>
      </c>
      <c r="G2398" s="14">
        <f>IFERROR(__xludf.DUMMYFUNCTION("FILTER(WholeNMJData!E:E,WholeNMJData!$B:$B=$B2398)"),216.3649)</f>
        <v>216.3649</v>
      </c>
      <c r="H2398" s="14">
        <f t="shared" si="4"/>
        <v>9.644748293</v>
      </c>
      <c r="I2398" s="14">
        <f>IFERROR(__xludf.DUMMYFUNCTION("FILTER(WholeNMJData!D:D,WholeNMJData!$B:$B=$B2398)"),185.7778)</f>
        <v>185.7778</v>
      </c>
    </row>
    <row r="2399">
      <c r="A2399" s="3"/>
      <c r="B2399" s="3" t="str">
        <f t="shared" si="3"/>
        <v>shi_05m_m67_a3_002</v>
      </c>
      <c r="C2399" s="9" t="s">
        <v>2440</v>
      </c>
      <c r="D2399" s="12">
        <v>7.0</v>
      </c>
      <c r="E2399" s="12">
        <v>2302.744</v>
      </c>
      <c r="F2399" s="12">
        <v>0.573549</v>
      </c>
      <c r="G2399" s="14">
        <f>IFERROR(__xludf.DUMMYFUNCTION("FILTER(WholeNMJData!E:E,WholeNMJData!$B:$B=$B2399)"),216.3649)</f>
        <v>216.3649</v>
      </c>
      <c r="H2399" s="14">
        <f t="shared" si="4"/>
        <v>10.6428723</v>
      </c>
      <c r="I2399" s="14">
        <f>IFERROR(__xludf.DUMMYFUNCTION("FILTER(WholeNMJData!D:D,WholeNMJData!$B:$B=$B2399)"),185.7778)</f>
        <v>185.7778</v>
      </c>
    </row>
    <row r="2400">
      <c r="A2400" s="3"/>
      <c r="B2400" s="3" t="str">
        <f t="shared" si="3"/>
        <v>shi_05m_m67_a3_002</v>
      </c>
      <c r="C2400" s="9" t="s">
        <v>2441</v>
      </c>
      <c r="D2400" s="12">
        <v>22.0</v>
      </c>
      <c r="E2400" s="12">
        <v>2621.339</v>
      </c>
      <c r="F2400" s="12">
        <v>1.021183</v>
      </c>
      <c r="G2400" s="14">
        <f>IFERROR(__xludf.DUMMYFUNCTION("FILTER(WholeNMJData!E:E,WholeNMJData!$B:$B=$B2400)"),216.3649)</f>
        <v>216.3649</v>
      </c>
      <c r="H2400" s="14">
        <f t="shared" si="4"/>
        <v>12.1153616</v>
      </c>
      <c r="I2400" s="14">
        <f>IFERROR(__xludf.DUMMYFUNCTION("FILTER(WholeNMJData!D:D,WholeNMJData!$B:$B=$B2400)"),185.7778)</f>
        <v>185.7778</v>
      </c>
    </row>
    <row r="2401">
      <c r="A2401" s="3"/>
      <c r="B2401" s="3" t="str">
        <f t="shared" si="3"/>
        <v>shi_05m_m67_a3_002</v>
      </c>
      <c r="C2401" s="9" t="s">
        <v>2442</v>
      </c>
      <c r="D2401" s="12">
        <v>3.0</v>
      </c>
      <c r="E2401" s="12">
        <v>1719.499</v>
      </c>
      <c r="F2401" s="12">
        <v>0.128417</v>
      </c>
      <c r="G2401" s="14">
        <f>IFERROR(__xludf.DUMMYFUNCTION("FILTER(WholeNMJData!E:E,WholeNMJData!$B:$B=$B2401)"),216.3649)</f>
        <v>216.3649</v>
      </c>
      <c r="H2401" s="14">
        <f t="shared" si="4"/>
        <v>7.947217871</v>
      </c>
      <c r="I2401" s="14">
        <f>IFERROR(__xludf.DUMMYFUNCTION("FILTER(WholeNMJData!D:D,WholeNMJData!$B:$B=$B2401)"),185.7778)</f>
        <v>185.7778</v>
      </c>
    </row>
    <row r="2402">
      <c r="A2402" s="3"/>
      <c r="B2402" s="3" t="str">
        <f t="shared" si="3"/>
        <v>shi_05m_m67_a3_002</v>
      </c>
      <c r="C2402" s="9" t="s">
        <v>2443</v>
      </c>
      <c r="D2402" s="12">
        <v>3.0</v>
      </c>
      <c r="E2402" s="12">
        <v>1736.265</v>
      </c>
      <c r="F2402" s="12">
        <v>0.345058</v>
      </c>
      <c r="G2402" s="14">
        <f>IFERROR(__xludf.DUMMYFUNCTION("FILTER(WholeNMJData!E:E,WholeNMJData!$B:$B=$B2402)"),216.3649)</f>
        <v>216.3649</v>
      </c>
      <c r="H2402" s="14">
        <f t="shared" si="4"/>
        <v>8.024707335</v>
      </c>
      <c r="I2402" s="14">
        <f>IFERROR(__xludf.DUMMYFUNCTION("FILTER(WholeNMJData!D:D,WholeNMJData!$B:$B=$B2402)"),185.7778)</f>
        <v>185.7778</v>
      </c>
    </row>
    <row r="2403">
      <c r="A2403" s="3"/>
      <c r="B2403" s="3" t="str">
        <f t="shared" si="3"/>
        <v>shi_05m_m67_a3_002</v>
      </c>
      <c r="C2403" s="9" t="s">
        <v>2444</v>
      </c>
      <c r="D2403" s="12">
        <v>3.0</v>
      </c>
      <c r="E2403" s="12">
        <v>2110.195</v>
      </c>
      <c r="F2403" s="12">
        <v>0.537588</v>
      </c>
      <c r="G2403" s="14">
        <f>IFERROR(__xludf.DUMMYFUNCTION("FILTER(WholeNMJData!E:E,WholeNMJData!$B:$B=$B2403)"),216.3649)</f>
        <v>216.3649</v>
      </c>
      <c r="H2403" s="14">
        <f t="shared" si="4"/>
        <v>9.75294514</v>
      </c>
      <c r="I2403" s="14">
        <f>IFERROR(__xludf.DUMMYFUNCTION("FILTER(WholeNMJData!D:D,WholeNMJData!$B:$B=$B2403)"),185.7778)</f>
        <v>185.7778</v>
      </c>
    </row>
    <row r="2404">
      <c r="A2404" s="3"/>
      <c r="B2404" s="3" t="str">
        <f t="shared" si="3"/>
        <v>shi_05m_m67_a3_002</v>
      </c>
      <c r="C2404" s="9" t="s">
        <v>2445</v>
      </c>
      <c r="D2404" s="12">
        <v>8.0</v>
      </c>
      <c r="E2404" s="12">
        <v>2354.551</v>
      </c>
      <c r="F2404" s="12">
        <v>0.713441</v>
      </c>
      <c r="G2404" s="14">
        <f>IFERROR(__xludf.DUMMYFUNCTION("FILTER(WholeNMJData!E:E,WholeNMJData!$B:$B=$B2404)"),216.3649)</f>
        <v>216.3649</v>
      </c>
      <c r="H2404" s="14">
        <f t="shared" si="4"/>
        <v>10.88231502</v>
      </c>
      <c r="I2404" s="14">
        <f>IFERROR(__xludf.DUMMYFUNCTION("FILTER(WholeNMJData!D:D,WholeNMJData!$B:$B=$B2404)"),185.7778)</f>
        <v>185.7778</v>
      </c>
    </row>
    <row r="2405">
      <c r="A2405" s="3"/>
      <c r="B2405" s="3" t="str">
        <f t="shared" si="3"/>
        <v>shi_05m_m67_a3_002</v>
      </c>
      <c r="C2405" s="9" t="s">
        <v>2446</v>
      </c>
      <c r="D2405" s="12">
        <v>3.0</v>
      </c>
      <c r="E2405" s="12">
        <v>1561.944</v>
      </c>
      <c r="F2405" s="12">
        <v>0.266321</v>
      </c>
      <c r="G2405" s="14">
        <f>IFERROR(__xludf.DUMMYFUNCTION("FILTER(WholeNMJData!E:E,WholeNMJData!$B:$B=$B2405)"),216.3649)</f>
        <v>216.3649</v>
      </c>
      <c r="H2405" s="14">
        <f t="shared" si="4"/>
        <v>7.219026746</v>
      </c>
      <c r="I2405" s="14">
        <f>IFERROR(__xludf.DUMMYFUNCTION("FILTER(WholeNMJData!D:D,WholeNMJData!$B:$B=$B2405)"),185.7778)</f>
        <v>185.7778</v>
      </c>
    </row>
    <row r="2406">
      <c r="A2406" s="3"/>
      <c r="B2406" s="3" t="str">
        <f t="shared" si="3"/>
        <v>shi_05m_m67_a3_002</v>
      </c>
      <c r="C2406" s="9" t="s">
        <v>2447</v>
      </c>
      <c r="D2406" s="12">
        <v>27.0</v>
      </c>
      <c r="E2406" s="12">
        <v>2941.842</v>
      </c>
      <c r="F2406" s="12">
        <v>0.647619</v>
      </c>
      <c r="G2406" s="14">
        <f>IFERROR(__xludf.DUMMYFUNCTION("FILTER(WholeNMJData!E:E,WholeNMJData!$B:$B=$B2406)"),216.3649)</f>
        <v>216.3649</v>
      </c>
      <c r="H2406" s="14">
        <f t="shared" si="4"/>
        <v>13.59666933</v>
      </c>
      <c r="I2406" s="14">
        <f>IFERROR(__xludf.DUMMYFUNCTION("FILTER(WholeNMJData!D:D,WholeNMJData!$B:$B=$B2406)"),185.7778)</f>
        <v>185.7778</v>
      </c>
    </row>
    <row r="2407">
      <c r="A2407" s="3"/>
      <c r="B2407" s="3" t="str">
        <f t="shared" si="3"/>
        <v>shi_05m_m67_a3_002</v>
      </c>
      <c r="C2407" s="9" t="s">
        <v>2448</v>
      </c>
      <c r="D2407" s="12">
        <v>5.0</v>
      </c>
      <c r="E2407" s="12">
        <v>1696.194</v>
      </c>
      <c r="F2407" s="12">
        <v>0.554795</v>
      </c>
      <c r="G2407" s="14">
        <f>IFERROR(__xludf.DUMMYFUNCTION("FILTER(WholeNMJData!E:E,WholeNMJData!$B:$B=$B2407)"),216.3649)</f>
        <v>216.3649</v>
      </c>
      <c r="H2407" s="14">
        <f t="shared" si="4"/>
        <v>7.839506315</v>
      </c>
      <c r="I2407" s="14">
        <f>IFERROR(__xludf.DUMMYFUNCTION("FILTER(WholeNMJData!D:D,WholeNMJData!$B:$B=$B2407)"),185.7778)</f>
        <v>185.7778</v>
      </c>
    </row>
    <row r="2408">
      <c r="A2408" s="3"/>
      <c r="B2408" s="3" t="str">
        <f t="shared" si="3"/>
        <v>shi_05m_m67_a3_002</v>
      </c>
      <c r="C2408" s="9" t="s">
        <v>2449</v>
      </c>
      <c r="D2408" s="12">
        <v>4.0</v>
      </c>
      <c r="E2408" s="12">
        <v>2194.103</v>
      </c>
      <c r="F2408" s="12">
        <v>0.172614</v>
      </c>
      <c r="G2408" s="14">
        <f>IFERROR(__xludf.DUMMYFUNCTION("FILTER(WholeNMJData!E:E,WholeNMJData!$B:$B=$B2408)"),216.3649)</f>
        <v>216.3649</v>
      </c>
      <c r="H2408" s="14">
        <f t="shared" si="4"/>
        <v>10.14075296</v>
      </c>
      <c r="I2408" s="14">
        <f>IFERROR(__xludf.DUMMYFUNCTION("FILTER(WholeNMJData!D:D,WholeNMJData!$B:$B=$B2408)"),185.7778)</f>
        <v>185.7778</v>
      </c>
    </row>
    <row r="2409">
      <c r="A2409" s="3"/>
      <c r="B2409" s="3" t="str">
        <f t="shared" si="3"/>
        <v>shi_05m_m67_a3_002</v>
      </c>
      <c r="C2409" s="9" t="s">
        <v>2450</v>
      </c>
      <c r="D2409" s="12">
        <v>13.0</v>
      </c>
      <c r="E2409" s="12">
        <v>2076.676</v>
      </c>
      <c r="F2409" s="12">
        <v>0.633684</v>
      </c>
      <c r="G2409" s="14">
        <f>IFERROR(__xludf.DUMMYFUNCTION("FILTER(WholeNMJData!E:E,WholeNMJData!$B:$B=$B2409)"),216.3649)</f>
        <v>216.3649</v>
      </c>
      <c r="H2409" s="14">
        <f t="shared" si="4"/>
        <v>9.598026297</v>
      </c>
      <c r="I2409" s="14">
        <f>IFERROR(__xludf.DUMMYFUNCTION("FILTER(WholeNMJData!D:D,WholeNMJData!$B:$B=$B2409)"),185.7778)</f>
        <v>185.7778</v>
      </c>
    </row>
    <row r="2410">
      <c r="A2410" s="3"/>
      <c r="B2410" s="3" t="str">
        <f t="shared" si="3"/>
        <v>shi_05m_m67_a3_002</v>
      </c>
      <c r="C2410" s="9" t="s">
        <v>2451</v>
      </c>
      <c r="D2410" s="12">
        <v>3.0</v>
      </c>
      <c r="E2410" s="12">
        <v>1883.976</v>
      </c>
      <c r="F2410" s="12">
        <v>0.187143</v>
      </c>
      <c r="G2410" s="14">
        <f>IFERROR(__xludf.DUMMYFUNCTION("FILTER(WholeNMJData!E:E,WholeNMJData!$B:$B=$B2410)"),216.3649)</f>
        <v>216.3649</v>
      </c>
      <c r="H2410" s="14">
        <f t="shared" si="4"/>
        <v>8.707401247</v>
      </c>
      <c r="I2410" s="14">
        <f>IFERROR(__xludf.DUMMYFUNCTION("FILTER(WholeNMJData!D:D,WholeNMJData!$B:$B=$B2410)"),185.7778)</f>
        <v>185.7778</v>
      </c>
    </row>
    <row r="2411">
      <c r="A2411" s="3"/>
      <c r="B2411" s="3" t="str">
        <f t="shared" si="3"/>
        <v>shi_05m_m67_a3_002</v>
      </c>
      <c r="C2411" s="9" t="s">
        <v>2452</v>
      </c>
      <c r="D2411" s="12">
        <v>19.0</v>
      </c>
      <c r="E2411" s="12">
        <v>2422.747</v>
      </c>
      <c r="F2411" s="12">
        <v>0.643285</v>
      </c>
      <c r="G2411" s="14">
        <f>IFERROR(__xludf.DUMMYFUNCTION("FILTER(WholeNMJData!E:E,WholeNMJData!$B:$B=$B2411)"),216.3649)</f>
        <v>216.3649</v>
      </c>
      <c r="H2411" s="14">
        <f t="shared" si="4"/>
        <v>11.19750477</v>
      </c>
      <c r="I2411" s="14">
        <f>IFERROR(__xludf.DUMMYFUNCTION("FILTER(WholeNMJData!D:D,WholeNMJData!$B:$B=$B2411)"),185.7778)</f>
        <v>185.7778</v>
      </c>
    </row>
    <row r="2412">
      <c r="A2412" s="3"/>
      <c r="B2412" s="3" t="str">
        <f t="shared" si="3"/>
        <v>shi_05m_m67_a3_002</v>
      </c>
      <c r="C2412" s="9" t="s">
        <v>2453</v>
      </c>
      <c r="D2412" s="12">
        <v>3.0</v>
      </c>
      <c r="E2412" s="12">
        <v>1430.591</v>
      </c>
      <c r="F2412" s="12">
        <v>0.257958</v>
      </c>
      <c r="G2412" s="14">
        <f>IFERROR(__xludf.DUMMYFUNCTION("FILTER(WholeNMJData!E:E,WholeNMJData!$B:$B=$B2412)"),216.3649)</f>
        <v>216.3649</v>
      </c>
      <c r="H2412" s="14">
        <f t="shared" si="4"/>
        <v>6.611936594</v>
      </c>
      <c r="I2412" s="14">
        <f>IFERROR(__xludf.DUMMYFUNCTION("FILTER(WholeNMJData!D:D,WholeNMJData!$B:$B=$B2412)"),185.7778)</f>
        <v>185.7778</v>
      </c>
    </row>
    <row r="2413">
      <c r="A2413" s="3"/>
      <c r="B2413" s="3" t="str">
        <f t="shared" si="3"/>
        <v>shi_05m_m67_a3_002</v>
      </c>
      <c r="C2413" s="9" t="s">
        <v>2454</v>
      </c>
      <c r="D2413" s="12">
        <v>3.0</v>
      </c>
      <c r="E2413" s="12">
        <v>1996.395</v>
      </c>
      <c r="F2413" s="12">
        <v>0.447198</v>
      </c>
      <c r="G2413" s="14">
        <f>IFERROR(__xludf.DUMMYFUNCTION("FILTER(WholeNMJData!E:E,WholeNMJData!$B:$B=$B2413)"),216.3649)</f>
        <v>216.3649</v>
      </c>
      <c r="H2413" s="14">
        <f t="shared" si="4"/>
        <v>9.226981826</v>
      </c>
      <c r="I2413" s="14">
        <f>IFERROR(__xludf.DUMMYFUNCTION("FILTER(WholeNMJData!D:D,WholeNMJData!$B:$B=$B2413)"),185.7778)</f>
        <v>185.7778</v>
      </c>
    </row>
    <row r="2414">
      <c r="A2414" s="3"/>
      <c r="B2414" s="3" t="str">
        <f t="shared" si="3"/>
        <v>shi_05m_m67_a3_002</v>
      </c>
      <c r="C2414" s="9" t="s">
        <v>2455</v>
      </c>
      <c r="D2414" s="12">
        <v>16.0</v>
      </c>
      <c r="E2414" s="12">
        <v>2787.985</v>
      </c>
      <c r="F2414" s="12">
        <v>0.93933</v>
      </c>
      <c r="G2414" s="14">
        <f>IFERROR(__xludf.DUMMYFUNCTION("FILTER(WholeNMJData!E:E,WholeNMJData!$B:$B=$B2414)"),216.3649)</f>
        <v>216.3649</v>
      </c>
      <c r="H2414" s="14">
        <f t="shared" si="4"/>
        <v>12.8855697</v>
      </c>
      <c r="I2414" s="14">
        <f>IFERROR(__xludf.DUMMYFUNCTION("FILTER(WholeNMJData!D:D,WholeNMJData!$B:$B=$B2414)"),185.7778)</f>
        <v>185.7778</v>
      </c>
    </row>
    <row r="2415">
      <c r="A2415" s="3"/>
      <c r="B2415" s="3" t="str">
        <f t="shared" si="3"/>
        <v>shi_05m_m67_a3_002</v>
      </c>
      <c r="C2415" s="9" t="s">
        <v>2456</v>
      </c>
      <c r="D2415" s="12">
        <v>3.0</v>
      </c>
      <c r="E2415" s="12">
        <v>2184.383</v>
      </c>
      <c r="F2415" s="12">
        <v>0.362228</v>
      </c>
      <c r="G2415" s="14">
        <f>IFERROR(__xludf.DUMMYFUNCTION("FILTER(WholeNMJData!E:E,WholeNMJData!$B:$B=$B2415)"),216.3649)</f>
        <v>216.3649</v>
      </c>
      <c r="H2415" s="14">
        <f t="shared" si="4"/>
        <v>10.09582885</v>
      </c>
      <c r="I2415" s="14">
        <f>IFERROR(__xludf.DUMMYFUNCTION("FILTER(WholeNMJData!D:D,WholeNMJData!$B:$B=$B2415)"),185.7778)</f>
        <v>185.7778</v>
      </c>
    </row>
    <row r="2416">
      <c r="A2416" s="3"/>
      <c r="B2416" s="3" t="str">
        <f t="shared" si="3"/>
        <v>shi_05m_m67_a3_002</v>
      </c>
      <c r="C2416" s="9" t="s">
        <v>2457</v>
      </c>
      <c r="D2416" s="12">
        <v>3.0</v>
      </c>
      <c r="E2416" s="12">
        <v>2043.861</v>
      </c>
      <c r="F2416" s="12">
        <v>0.339668</v>
      </c>
      <c r="G2416" s="14">
        <f>IFERROR(__xludf.DUMMYFUNCTION("FILTER(WholeNMJData!E:E,WholeNMJData!$B:$B=$B2416)"),216.3649)</f>
        <v>216.3649</v>
      </c>
      <c r="H2416" s="14">
        <f t="shared" si="4"/>
        <v>9.446361217</v>
      </c>
      <c r="I2416" s="14">
        <f>IFERROR(__xludf.DUMMYFUNCTION("FILTER(WholeNMJData!D:D,WholeNMJData!$B:$B=$B2416)"),185.7778)</f>
        <v>185.7778</v>
      </c>
    </row>
    <row r="2417">
      <c r="A2417" s="3"/>
      <c r="B2417" s="3" t="str">
        <f t="shared" si="3"/>
        <v>shi_05m_m67_a3_002</v>
      </c>
      <c r="C2417" s="9" t="s">
        <v>2458</v>
      </c>
      <c r="D2417" s="12">
        <v>12.0</v>
      </c>
      <c r="E2417" s="12">
        <v>2307.705</v>
      </c>
      <c r="F2417" s="12">
        <v>0.802857</v>
      </c>
      <c r="G2417" s="14">
        <f>IFERROR(__xludf.DUMMYFUNCTION("FILTER(WholeNMJData!E:E,WholeNMJData!$B:$B=$B2417)"),216.3649)</f>
        <v>216.3649</v>
      </c>
      <c r="H2417" s="14">
        <f t="shared" si="4"/>
        <v>10.66580115</v>
      </c>
      <c r="I2417" s="14">
        <f>IFERROR(__xludf.DUMMYFUNCTION("FILTER(WholeNMJData!D:D,WholeNMJData!$B:$B=$B2417)"),185.7778)</f>
        <v>185.7778</v>
      </c>
    </row>
    <row r="2418">
      <c r="A2418" s="3"/>
      <c r="B2418" s="3" t="str">
        <f t="shared" si="3"/>
        <v>shi_05m_m67_a3_002</v>
      </c>
      <c r="C2418" s="9" t="s">
        <v>2459</v>
      </c>
      <c r="D2418" s="12">
        <v>3.0</v>
      </c>
      <c r="E2418" s="12">
        <v>1961.782</v>
      </c>
      <c r="F2418" s="12">
        <v>0.325671</v>
      </c>
      <c r="G2418" s="14">
        <f>IFERROR(__xludf.DUMMYFUNCTION("FILTER(WholeNMJData!E:E,WholeNMJData!$B:$B=$B2418)"),216.3649)</f>
        <v>216.3649</v>
      </c>
      <c r="H2418" s="14">
        <f t="shared" si="4"/>
        <v>9.067006709</v>
      </c>
      <c r="I2418" s="14">
        <f>IFERROR(__xludf.DUMMYFUNCTION("FILTER(WholeNMJData!D:D,WholeNMJData!$B:$B=$B2418)"),185.7778)</f>
        <v>185.7778</v>
      </c>
    </row>
    <row r="2419">
      <c r="A2419" s="3"/>
      <c r="B2419" s="3" t="str">
        <f t="shared" si="3"/>
        <v>shi_05m_m67_a3_002</v>
      </c>
      <c r="C2419" s="9" t="s">
        <v>2460</v>
      </c>
      <c r="D2419" s="12">
        <v>9.0</v>
      </c>
      <c r="E2419" s="12">
        <v>2101.796</v>
      </c>
      <c r="F2419" s="12">
        <v>0.792078</v>
      </c>
      <c r="G2419" s="14">
        <f>IFERROR(__xludf.DUMMYFUNCTION("FILTER(WholeNMJData!E:E,WholeNMJData!$B:$B=$B2419)"),216.3649)</f>
        <v>216.3649</v>
      </c>
      <c r="H2419" s="14">
        <f t="shared" si="4"/>
        <v>9.71412646</v>
      </c>
      <c r="I2419" s="14">
        <f>IFERROR(__xludf.DUMMYFUNCTION("FILTER(WholeNMJData!D:D,WholeNMJData!$B:$B=$B2419)"),185.7778)</f>
        <v>185.7778</v>
      </c>
    </row>
    <row r="2420">
      <c r="A2420" s="3"/>
      <c r="B2420" s="3" t="str">
        <f t="shared" si="3"/>
        <v>shi_05m_m67_a3_002</v>
      </c>
      <c r="C2420" s="9" t="s">
        <v>2461</v>
      </c>
      <c r="D2420" s="12">
        <v>4.0</v>
      </c>
      <c r="E2420" s="12">
        <v>2096.877</v>
      </c>
      <c r="F2420" s="12">
        <v>0.39195</v>
      </c>
      <c r="G2420" s="14">
        <f>IFERROR(__xludf.DUMMYFUNCTION("FILTER(WholeNMJData!E:E,WholeNMJData!$B:$B=$B2420)"),216.3649)</f>
        <v>216.3649</v>
      </c>
      <c r="H2420" s="14">
        <f t="shared" si="4"/>
        <v>9.691391718</v>
      </c>
      <c r="I2420" s="14">
        <f>IFERROR(__xludf.DUMMYFUNCTION("FILTER(WholeNMJData!D:D,WholeNMJData!$B:$B=$B2420)"),185.7778)</f>
        <v>185.7778</v>
      </c>
    </row>
    <row r="2421">
      <c r="A2421" s="3"/>
      <c r="B2421" s="3" t="str">
        <f t="shared" si="3"/>
        <v>shi_05m_m67_a3_002</v>
      </c>
      <c r="C2421" s="9" t="s">
        <v>2462</v>
      </c>
      <c r="D2421" s="12">
        <v>4.0</v>
      </c>
      <c r="E2421" s="12">
        <v>2766.588</v>
      </c>
      <c r="F2421" s="12">
        <v>0.596932</v>
      </c>
      <c r="G2421" s="14">
        <f>IFERROR(__xludf.DUMMYFUNCTION("FILTER(WholeNMJData!E:E,WholeNMJData!$B:$B=$B2421)"),216.3649)</f>
        <v>216.3649</v>
      </c>
      <c r="H2421" s="14">
        <f t="shared" si="4"/>
        <v>12.78667658</v>
      </c>
      <c r="I2421" s="14">
        <f>IFERROR(__xludf.DUMMYFUNCTION("FILTER(WholeNMJData!D:D,WholeNMJData!$B:$B=$B2421)"),185.7778)</f>
        <v>185.7778</v>
      </c>
    </row>
    <row r="2422">
      <c r="A2422" s="3"/>
      <c r="B2422" s="3" t="str">
        <f t="shared" si="3"/>
        <v>shi_05m_m67_a3_002</v>
      </c>
      <c r="C2422" s="9" t="s">
        <v>2463</v>
      </c>
      <c r="D2422" s="12">
        <v>8.0</v>
      </c>
      <c r="E2422" s="12">
        <v>2387.38</v>
      </c>
      <c r="F2422" s="12">
        <v>0.501793</v>
      </c>
      <c r="G2422" s="14">
        <f>IFERROR(__xludf.DUMMYFUNCTION("FILTER(WholeNMJData!E:E,WholeNMJData!$B:$B=$B2422)"),216.3649)</f>
        <v>216.3649</v>
      </c>
      <c r="H2422" s="14">
        <f t="shared" si="4"/>
        <v>11.0340448</v>
      </c>
      <c r="I2422" s="14">
        <f>IFERROR(__xludf.DUMMYFUNCTION("FILTER(WholeNMJData!D:D,WholeNMJData!$B:$B=$B2422)"),185.7778)</f>
        <v>185.7778</v>
      </c>
    </row>
    <row r="2423">
      <c r="A2423" s="3"/>
      <c r="B2423" s="3" t="str">
        <f t="shared" si="3"/>
        <v>shi_05m_m67_a3_002</v>
      </c>
      <c r="C2423" s="9" t="s">
        <v>2464</v>
      </c>
      <c r="D2423" s="12">
        <v>5.0</v>
      </c>
      <c r="E2423" s="12">
        <v>3220.157</v>
      </c>
      <c r="F2423" s="12">
        <v>0.850559</v>
      </c>
      <c r="G2423" s="14">
        <f>IFERROR(__xludf.DUMMYFUNCTION("FILTER(WholeNMJData!E:E,WholeNMJData!$B:$B=$B2423)"),216.3649)</f>
        <v>216.3649</v>
      </c>
      <c r="H2423" s="14">
        <f t="shared" si="4"/>
        <v>14.88299165</v>
      </c>
      <c r="I2423" s="14">
        <f>IFERROR(__xludf.DUMMYFUNCTION("FILTER(WholeNMJData!D:D,WholeNMJData!$B:$B=$B2423)"),185.7778)</f>
        <v>185.7778</v>
      </c>
    </row>
    <row r="2424">
      <c r="A2424" s="3"/>
      <c r="B2424" s="3" t="str">
        <f t="shared" si="3"/>
        <v>shi_05m_m67_a3_002</v>
      </c>
      <c r="C2424" s="9" t="s">
        <v>2465</v>
      </c>
      <c r="D2424" s="12">
        <v>6.0</v>
      </c>
      <c r="E2424" s="12">
        <v>2296.029</v>
      </c>
      <c r="F2424" s="12">
        <v>0.500971</v>
      </c>
      <c r="G2424" s="14">
        <f>IFERROR(__xludf.DUMMYFUNCTION("FILTER(WholeNMJData!E:E,WholeNMJData!$B:$B=$B2424)"),216.3649)</f>
        <v>216.3649</v>
      </c>
      <c r="H2424" s="14">
        <f t="shared" si="4"/>
        <v>10.61183676</v>
      </c>
      <c r="I2424" s="14">
        <f>IFERROR(__xludf.DUMMYFUNCTION("FILTER(WholeNMJData!D:D,WholeNMJData!$B:$B=$B2424)"),185.7778)</f>
        <v>185.7778</v>
      </c>
    </row>
    <row r="2425">
      <c r="A2425" s="3"/>
      <c r="B2425" s="3" t="str">
        <f t="shared" si="3"/>
        <v>shi_05m_m67_a3_002</v>
      </c>
      <c r="C2425" s="9" t="s">
        <v>2466</v>
      </c>
      <c r="D2425" s="12">
        <v>4.0</v>
      </c>
      <c r="E2425" s="12">
        <v>1914.655</v>
      </c>
      <c r="F2425" s="12">
        <v>0.334223</v>
      </c>
      <c r="G2425" s="14">
        <f>IFERROR(__xludf.DUMMYFUNCTION("FILTER(WholeNMJData!E:E,WholeNMJData!$B:$B=$B2425)"),216.3649)</f>
        <v>216.3649</v>
      </c>
      <c r="H2425" s="14">
        <f t="shared" si="4"/>
        <v>8.849194116</v>
      </c>
      <c r="I2425" s="14">
        <f>IFERROR(__xludf.DUMMYFUNCTION("FILTER(WholeNMJData!D:D,WholeNMJData!$B:$B=$B2425)"),185.7778)</f>
        <v>185.7778</v>
      </c>
    </row>
    <row r="2426">
      <c r="A2426" s="3"/>
      <c r="B2426" s="3" t="str">
        <f t="shared" si="3"/>
        <v>shi_05m_m67_a3_002</v>
      </c>
      <c r="C2426" s="9" t="s">
        <v>2467</v>
      </c>
      <c r="D2426" s="12">
        <v>76.0</v>
      </c>
      <c r="E2426" s="12">
        <v>3286.657</v>
      </c>
      <c r="F2426" s="12">
        <v>1.193759</v>
      </c>
      <c r="G2426" s="14">
        <f>IFERROR(__xludf.DUMMYFUNCTION("FILTER(WholeNMJData!E:E,WholeNMJData!$B:$B=$B2426)"),216.3649)</f>
        <v>216.3649</v>
      </c>
      <c r="H2426" s="14">
        <f t="shared" si="4"/>
        <v>15.1903428</v>
      </c>
      <c r="I2426" s="14">
        <f>IFERROR(__xludf.DUMMYFUNCTION("FILTER(WholeNMJData!D:D,WholeNMJData!$B:$B=$B2426)"),185.7778)</f>
        <v>185.7778</v>
      </c>
    </row>
    <row r="2427">
      <c r="A2427" s="3"/>
      <c r="B2427" s="3" t="str">
        <f t="shared" si="3"/>
        <v>shi_05m_m67_a3_002</v>
      </c>
      <c r="C2427" s="9" t="s">
        <v>2468</v>
      </c>
      <c r="D2427" s="12">
        <v>3.0</v>
      </c>
      <c r="E2427" s="12">
        <v>2080.783</v>
      </c>
      <c r="F2427" s="12">
        <v>0.628132</v>
      </c>
      <c r="G2427" s="14">
        <f>IFERROR(__xludf.DUMMYFUNCTION("FILTER(WholeNMJData!E:E,WholeNMJData!$B:$B=$B2427)"),216.3649)</f>
        <v>216.3649</v>
      </c>
      <c r="H2427" s="14">
        <f t="shared" si="4"/>
        <v>9.617008119</v>
      </c>
      <c r="I2427" s="14">
        <f>IFERROR(__xludf.DUMMYFUNCTION("FILTER(WholeNMJData!D:D,WholeNMJData!$B:$B=$B2427)"),185.7778)</f>
        <v>185.7778</v>
      </c>
    </row>
    <row r="2428">
      <c r="A2428" s="3"/>
      <c r="B2428" s="3" t="str">
        <f t="shared" si="3"/>
        <v>shi_05m_m67_a3_002</v>
      </c>
      <c r="C2428" s="9" t="s">
        <v>2469</v>
      </c>
      <c r="D2428" s="12">
        <v>4.0</v>
      </c>
      <c r="E2428" s="12">
        <v>2616.004</v>
      </c>
      <c r="F2428" s="12">
        <v>0.789702</v>
      </c>
      <c r="G2428" s="14">
        <f>IFERROR(__xludf.DUMMYFUNCTION("FILTER(WholeNMJData!E:E,WholeNMJData!$B:$B=$B2428)"),216.3649)</f>
        <v>216.3649</v>
      </c>
      <c r="H2428" s="14">
        <f t="shared" si="4"/>
        <v>12.09070418</v>
      </c>
      <c r="I2428" s="14">
        <f>IFERROR(__xludf.DUMMYFUNCTION("FILTER(WholeNMJData!D:D,WholeNMJData!$B:$B=$B2428)"),185.7778)</f>
        <v>185.7778</v>
      </c>
    </row>
    <row r="2429">
      <c r="A2429" s="3"/>
      <c r="B2429" s="3" t="str">
        <f t="shared" si="3"/>
        <v>shi_05m_m67_a3_002</v>
      </c>
      <c r="C2429" s="9" t="s">
        <v>2470</v>
      </c>
      <c r="D2429" s="12">
        <v>11.0</v>
      </c>
      <c r="E2429" s="12">
        <v>2030.031</v>
      </c>
      <c r="F2429" s="12">
        <v>0.543142</v>
      </c>
      <c r="G2429" s="14">
        <f>IFERROR(__xludf.DUMMYFUNCTION("FILTER(WholeNMJData!E:E,WholeNMJData!$B:$B=$B2429)"),216.3649)</f>
        <v>216.3649</v>
      </c>
      <c r="H2429" s="14">
        <f t="shared" si="4"/>
        <v>9.382441422</v>
      </c>
      <c r="I2429" s="14">
        <f>IFERROR(__xludf.DUMMYFUNCTION("FILTER(WholeNMJData!D:D,WholeNMJData!$B:$B=$B2429)"),185.7778)</f>
        <v>185.7778</v>
      </c>
    </row>
    <row r="2430">
      <c r="A2430" s="3"/>
      <c r="B2430" s="3" t="str">
        <f t="shared" si="3"/>
        <v>shi_05m_m67_a3_002</v>
      </c>
      <c r="C2430" s="9" t="s">
        <v>2471</v>
      </c>
      <c r="D2430" s="12">
        <v>46.0</v>
      </c>
      <c r="E2430" s="12">
        <v>2495.613</v>
      </c>
      <c r="F2430" s="12">
        <v>0.700994</v>
      </c>
      <c r="G2430" s="14">
        <f>IFERROR(__xludf.DUMMYFUNCTION("FILTER(WholeNMJData!E:E,WholeNMJData!$B:$B=$B2430)"),216.3649)</f>
        <v>216.3649</v>
      </c>
      <c r="H2430" s="14">
        <f t="shared" si="4"/>
        <v>11.53427843</v>
      </c>
      <c r="I2430" s="14">
        <f>IFERROR(__xludf.DUMMYFUNCTION("FILTER(WholeNMJData!D:D,WholeNMJData!$B:$B=$B2430)"),185.7778)</f>
        <v>185.7778</v>
      </c>
    </row>
    <row r="2431">
      <c r="A2431" s="3"/>
      <c r="B2431" s="3" t="str">
        <f t="shared" si="3"/>
        <v>shi_05m_m67_a3_002</v>
      </c>
      <c r="C2431" s="9" t="s">
        <v>2472</v>
      </c>
      <c r="D2431" s="12">
        <v>6.0</v>
      </c>
      <c r="E2431" s="12">
        <v>1633.024</v>
      </c>
      <c r="F2431" s="12">
        <v>0.354529</v>
      </c>
      <c r="G2431" s="14">
        <f>IFERROR(__xludf.DUMMYFUNCTION("FILTER(WholeNMJData!E:E,WholeNMJData!$B:$B=$B2431)"),216.3649)</f>
        <v>216.3649</v>
      </c>
      <c r="H2431" s="14">
        <f t="shared" si="4"/>
        <v>7.547545836</v>
      </c>
      <c r="I2431" s="14">
        <f>IFERROR(__xludf.DUMMYFUNCTION("FILTER(WholeNMJData!D:D,WholeNMJData!$B:$B=$B2431)"),185.7778)</f>
        <v>185.7778</v>
      </c>
    </row>
    <row r="2432">
      <c r="A2432" s="3"/>
      <c r="B2432" s="3" t="str">
        <f t="shared" si="3"/>
        <v>shi_05m_m67_a3_002</v>
      </c>
      <c r="C2432" s="9" t="s">
        <v>2473</v>
      </c>
      <c r="D2432" s="12">
        <v>3.0</v>
      </c>
      <c r="E2432" s="12">
        <v>1795.041</v>
      </c>
      <c r="F2432" s="12">
        <v>0.306053</v>
      </c>
      <c r="G2432" s="14">
        <f>IFERROR(__xludf.DUMMYFUNCTION("FILTER(WholeNMJData!E:E,WholeNMJData!$B:$B=$B2432)"),216.3649)</f>
        <v>216.3649</v>
      </c>
      <c r="H2432" s="14">
        <f t="shared" si="4"/>
        <v>8.29635953</v>
      </c>
      <c r="I2432" s="14">
        <f>IFERROR(__xludf.DUMMYFUNCTION("FILTER(WholeNMJData!D:D,WholeNMJData!$B:$B=$B2432)"),185.7778)</f>
        <v>185.7778</v>
      </c>
    </row>
    <row r="2433">
      <c r="A2433" s="3"/>
      <c r="B2433" s="3" t="str">
        <f t="shared" si="3"/>
        <v>shi_05m_m67_a3_002</v>
      </c>
      <c r="C2433" s="9" t="s">
        <v>2474</v>
      </c>
      <c r="D2433" s="12">
        <v>54.0</v>
      </c>
      <c r="E2433" s="12">
        <v>3507.911</v>
      </c>
      <c r="F2433" s="12">
        <v>0.87911</v>
      </c>
      <c r="G2433" s="14">
        <f>IFERROR(__xludf.DUMMYFUNCTION("FILTER(WholeNMJData!E:E,WholeNMJData!$B:$B=$B2433)"),216.3649)</f>
        <v>216.3649</v>
      </c>
      <c r="H2433" s="14">
        <f t="shared" si="4"/>
        <v>16.21293934</v>
      </c>
      <c r="I2433" s="14">
        <f>IFERROR(__xludf.DUMMYFUNCTION("FILTER(WholeNMJData!D:D,WholeNMJData!$B:$B=$B2433)"),185.7778)</f>
        <v>185.7778</v>
      </c>
    </row>
    <row r="2434">
      <c r="A2434" s="3"/>
      <c r="B2434" s="3" t="str">
        <f t="shared" si="3"/>
        <v>shi_05m_m67_a3_002</v>
      </c>
      <c r="C2434" s="9" t="s">
        <v>2475</v>
      </c>
      <c r="D2434" s="12">
        <v>5.0</v>
      </c>
      <c r="E2434" s="12">
        <v>1684.32</v>
      </c>
      <c r="F2434" s="12">
        <v>0.481451</v>
      </c>
      <c r="G2434" s="14">
        <f>IFERROR(__xludf.DUMMYFUNCTION("FILTER(WholeNMJData!E:E,WholeNMJData!$B:$B=$B2434)"),216.3649)</f>
        <v>216.3649</v>
      </c>
      <c r="H2434" s="14">
        <f t="shared" si="4"/>
        <v>7.784626804</v>
      </c>
      <c r="I2434" s="14">
        <f>IFERROR(__xludf.DUMMYFUNCTION("FILTER(WholeNMJData!D:D,WholeNMJData!$B:$B=$B2434)"),185.7778)</f>
        <v>185.7778</v>
      </c>
    </row>
    <row r="2435">
      <c r="A2435" s="3"/>
      <c r="B2435" s="3" t="str">
        <f t="shared" si="3"/>
        <v>shi_05m_m67_a3_002</v>
      </c>
      <c r="C2435" s="9" t="s">
        <v>2476</v>
      </c>
      <c r="D2435" s="12">
        <v>17.0</v>
      </c>
      <c r="E2435" s="12">
        <v>2155.46</v>
      </c>
      <c r="F2435" s="12">
        <v>0.824269</v>
      </c>
      <c r="G2435" s="14">
        <f>IFERROR(__xludf.DUMMYFUNCTION("FILTER(WholeNMJData!E:E,WholeNMJData!$B:$B=$B2435)"),216.3649)</f>
        <v>216.3649</v>
      </c>
      <c r="H2435" s="14">
        <f t="shared" si="4"/>
        <v>9.962151902</v>
      </c>
      <c r="I2435" s="14">
        <f>IFERROR(__xludf.DUMMYFUNCTION("FILTER(WholeNMJData!D:D,WholeNMJData!$B:$B=$B2435)"),185.7778)</f>
        <v>185.7778</v>
      </c>
    </row>
    <row r="2436">
      <c r="A2436" s="3"/>
      <c r="B2436" s="3" t="str">
        <f t="shared" si="3"/>
        <v>shi_05m_m67_a3_002</v>
      </c>
      <c r="C2436" s="9" t="s">
        <v>2477</v>
      </c>
      <c r="D2436" s="12">
        <v>3.0</v>
      </c>
      <c r="E2436" s="12">
        <v>1663.519</v>
      </c>
      <c r="F2436" s="12">
        <v>0.278879</v>
      </c>
      <c r="G2436" s="14">
        <f>IFERROR(__xludf.DUMMYFUNCTION("FILTER(WholeNMJData!E:E,WholeNMJData!$B:$B=$B2436)"),216.3649)</f>
        <v>216.3649</v>
      </c>
      <c r="H2436" s="14">
        <f t="shared" si="4"/>
        <v>7.68848829</v>
      </c>
      <c r="I2436" s="14">
        <f>IFERROR(__xludf.DUMMYFUNCTION("FILTER(WholeNMJData!D:D,WholeNMJData!$B:$B=$B2436)"),185.7778)</f>
        <v>185.7778</v>
      </c>
    </row>
    <row r="2437">
      <c r="A2437" s="3"/>
      <c r="B2437" s="3" t="str">
        <f t="shared" si="3"/>
        <v>shi_05m_m67_a3_002</v>
      </c>
      <c r="C2437" s="9" t="s">
        <v>2478</v>
      </c>
      <c r="D2437" s="12">
        <v>3.0</v>
      </c>
      <c r="E2437" s="12">
        <v>1469.838</v>
      </c>
      <c r="F2437" s="12">
        <v>0.250415</v>
      </c>
      <c r="G2437" s="14">
        <f>IFERROR(__xludf.DUMMYFUNCTION("FILTER(WholeNMJData!E:E,WholeNMJData!$B:$B=$B2437)"),216.3649)</f>
        <v>216.3649</v>
      </c>
      <c r="H2437" s="14">
        <f t="shared" si="4"/>
        <v>6.793329232</v>
      </c>
      <c r="I2437" s="14">
        <f>IFERROR(__xludf.DUMMYFUNCTION("FILTER(WholeNMJData!D:D,WholeNMJData!$B:$B=$B2437)"),185.7778)</f>
        <v>185.7778</v>
      </c>
    </row>
    <row r="2438">
      <c r="A2438" s="3"/>
      <c r="B2438" s="3" t="str">
        <f t="shared" si="3"/>
        <v>shi_05m_m67_a3_002</v>
      </c>
      <c r="C2438" s="9" t="s">
        <v>2479</v>
      </c>
      <c r="D2438" s="12">
        <v>4.0</v>
      </c>
      <c r="E2438" s="12">
        <v>1724.846</v>
      </c>
      <c r="F2438" s="12">
        <v>0.340627</v>
      </c>
      <c r="G2438" s="14">
        <f>IFERROR(__xludf.DUMMYFUNCTION("FILTER(WholeNMJData!E:E,WholeNMJData!$B:$B=$B2438)"),216.3649)</f>
        <v>216.3649</v>
      </c>
      <c r="H2438" s="14">
        <f t="shared" si="4"/>
        <v>7.971930752</v>
      </c>
      <c r="I2438" s="14">
        <f>IFERROR(__xludf.DUMMYFUNCTION("FILTER(WholeNMJData!D:D,WholeNMJData!$B:$B=$B2438)"),185.7778)</f>
        <v>185.7778</v>
      </c>
    </row>
    <row r="2439">
      <c r="A2439" s="3"/>
      <c r="B2439" s="3" t="str">
        <f t="shared" si="3"/>
        <v>shi_05m_m67_a3_002</v>
      </c>
      <c r="C2439" s="9" t="s">
        <v>2480</v>
      </c>
      <c r="D2439" s="12">
        <v>15.0</v>
      </c>
      <c r="E2439" s="12">
        <v>1908.694</v>
      </c>
      <c r="F2439" s="12">
        <v>0.717347</v>
      </c>
      <c r="G2439" s="14">
        <f>IFERROR(__xludf.DUMMYFUNCTION("FILTER(WholeNMJData!E:E,WholeNMJData!$B:$B=$B2439)"),216.3649)</f>
        <v>216.3649</v>
      </c>
      <c r="H2439" s="14">
        <f t="shared" si="4"/>
        <v>8.821643437</v>
      </c>
      <c r="I2439" s="14">
        <f>IFERROR(__xludf.DUMMYFUNCTION("FILTER(WholeNMJData!D:D,WholeNMJData!$B:$B=$B2439)"),185.7778)</f>
        <v>185.7778</v>
      </c>
    </row>
    <row r="2440">
      <c r="A2440" s="3"/>
      <c r="B2440" s="3" t="str">
        <f t="shared" si="3"/>
        <v>shi_05m_m67_a3_002</v>
      </c>
      <c r="C2440" s="9" t="s">
        <v>2481</v>
      </c>
      <c r="D2440" s="12">
        <v>33.0</v>
      </c>
      <c r="E2440" s="12">
        <v>1995.344</v>
      </c>
      <c r="F2440" s="12">
        <v>0.686622</v>
      </c>
      <c r="G2440" s="14">
        <f>IFERROR(__xludf.DUMMYFUNCTION("FILTER(WholeNMJData!E:E,WholeNMJData!$B:$B=$B2440)"),216.3649)</f>
        <v>216.3649</v>
      </c>
      <c r="H2440" s="14">
        <f t="shared" si="4"/>
        <v>9.222124291</v>
      </c>
      <c r="I2440" s="14">
        <f>IFERROR(__xludf.DUMMYFUNCTION("FILTER(WholeNMJData!D:D,WholeNMJData!$B:$B=$B2440)"),185.7778)</f>
        <v>185.7778</v>
      </c>
    </row>
    <row r="2441">
      <c r="A2441" s="3"/>
      <c r="B2441" s="3" t="str">
        <f t="shared" si="3"/>
        <v>shi_05m_m67_a3_002</v>
      </c>
      <c r="C2441" s="9" t="s">
        <v>2482</v>
      </c>
      <c r="D2441" s="12">
        <v>31.0</v>
      </c>
      <c r="E2441" s="12">
        <v>2809.549</v>
      </c>
      <c r="F2441" s="12">
        <v>0.734416</v>
      </c>
      <c r="G2441" s="14">
        <f>IFERROR(__xludf.DUMMYFUNCTION("FILTER(WholeNMJData!E:E,WholeNMJData!$B:$B=$B2441)"),216.3649)</f>
        <v>216.3649</v>
      </c>
      <c r="H2441" s="14">
        <f t="shared" si="4"/>
        <v>12.98523467</v>
      </c>
      <c r="I2441" s="14">
        <f>IFERROR(__xludf.DUMMYFUNCTION("FILTER(WholeNMJData!D:D,WholeNMJData!$B:$B=$B2441)"),185.7778)</f>
        <v>185.7778</v>
      </c>
    </row>
    <row r="2442">
      <c r="A2442" s="3"/>
      <c r="B2442" s="3" t="str">
        <f t="shared" si="3"/>
        <v>shi_05m_m67_a3_002</v>
      </c>
      <c r="C2442" s="9" t="s">
        <v>2483</v>
      </c>
      <c r="D2442" s="12">
        <v>3.0</v>
      </c>
      <c r="E2442" s="12">
        <v>1546.787</v>
      </c>
      <c r="F2442" s="12">
        <v>0.146137</v>
      </c>
      <c r="G2442" s="14">
        <f>IFERROR(__xludf.DUMMYFUNCTION("FILTER(WholeNMJData!E:E,WholeNMJData!$B:$B=$B2442)"),216.3649)</f>
        <v>216.3649</v>
      </c>
      <c r="H2442" s="14">
        <f t="shared" si="4"/>
        <v>7.148973794</v>
      </c>
      <c r="I2442" s="14">
        <f>IFERROR(__xludf.DUMMYFUNCTION("FILTER(WholeNMJData!D:D,WholeNMJData!$B:$B=$B2442)"),185.7778)</f>
        <v>185.7778</v>
      </c>
    </row>
    <row r="2443">
      <c r="A2443" s="3"/>
      <c r="B2443" s="3" t="str">
        <f t="shared" si="3"/>
        <v>shi_05m_m67_a3_002</v>
      </c>
      <c r="C2443" s="9" t="s">
        <v>2484</v>
      </c>
      <c r="D2443" s="12">
        <v>96.0</v>
      </c>
      <c r="E2443" s="12">
        <v>2541.273</v>
      </c>
      <c r="F2443" s="12">
        <v>1.110312</v>
      </c>
      <c r="G2443" s="14">
        <f>IFERROR(__xludf.DUMMYFUNCTION("FILTER(WholeNMJData!E:E,WholeNMJData!$B:$B=$B2443)"),216.3649)</f>
        <v>216.3649</v>
      </c>
      <c r="H2443" s="14">
        <f t="shared" si="4"/>
        <v>11.74531082</v>
      </c>
      <c r="I2443" s="14">
        <f>IFERROR(__xludf.DUMMYFUNCTION("FILTER(WholeNMJData!D:D,WholeNMJData!$B:$B=$B2443)"),185.7778)</f>
        <v>185.7778</v>
      </c>
    </row>
    <row r="2444">
      <c r="A2444" s="3"/>
      <c r="B2444" s="3" t="str">
        <f t="shared" si="3"/>
        <v>shi_05m_m67_a3_002</v>
      </c>
      <c r="C2444" s="9" t="s">
        <v>2485</v>
      </c>
      <c r="D2444" s="12">
        <v>3.0</v>
      </c>
      <c r="E2444" s="12">
        <v>1889.953</v>
      </c>
      <c r="F2444" s="12">
        <v>0.282009</v>
      </c>
      <c r="G2444" s="14">
        <f>IFERROR(__xludf.DUMMYFUNCTION("FILTER(WholeNMJData!E:E,WholeNMJData!$B:$B=$B2444)"),216.3649)</f>
        <v>216.3649</v>
      </c>
      <c r="H2444" s="14">
        <f t="shared" si="4"/>
        <v>8.735025875</v>
      </c>
      <c r="I2444" s="14">
        <f>IFERROR(__xludf.DUMMYFUNCTION("FILTER(WholeNMJData!D:D,WholeNMJData!$B:$B=$B2444)"),185.7778)</f>
        <v>185.7778</v>
      </c>
    </row>
    <row r="2445">
      <c r="A2445" s="3"/>
      <c r="B2445" s="3" t="str">
        <f t="shared" si="3"/>
        <v>shi_05m_m67_a3_002</v>
      </c>
      <c r="C2445" s="9" t="s">
        <v>2486</v>
      </c>
      <c r="D2445" s="12">
        <v>6.0</v>
      </c>
      <c r="E2445" s="12">
        <v>1764.8</v>
      </c>
      <c r="F2445" s="12">
        <v>0.25604</v>
      </c>
      <c r="G2445" s="14">
        <f>IFERROR(__xludf.DUMMYFUNCTION("FILTER(WholeNMJData!E:E,WholeNMJData!$B:$B=$B2445)"),216.3649)</f>
        <v>216.3649</v>
      </c>
      <c r="H2445" s="14">
        <f t="shared" si="4"/>
        <v>8.156591018</v>
      </c>
      <c r="I2445" s="14">
        <f>IFERROR(__xludf.DUMMYFUNCTION("FILTER(WholeNMJData!D:D,WholeNMJData!$B:$B=$B2445)"),185.7778)</f>
        <v>185.7778</v>
      </c>
    </row>
    <row r="2446">
      <c r="A2446" s="3"/>
      <c r="B2446" s="3" t="str">
        <f t="shared" si="3"/>
        <v>shi_05m_m67_a3_002</v>
      </c>
      <c r="C2446" s="9" t="s">
        <v>2487</v>
      </c>
      <c r="D2446" s="12">
        <v>50.0</v>
      </c>
      <c r="E2446" s="12">
        <v>2855.798</v>
      </c>
      <c r="F2446" s="12">
        <v>0.73612</v>
      </c>
      <c r="G2446" s="14">
        <f>IFERROR(__xludf.DUMMYFUNCTION("FILTER(WholeNMJData!E:E,WholeNMJData!$B:$B=$B2446)"),216.3649)</f>
        <v>216.3649</v>
      </c>
      <c r="H2446" s="14">
        <f t="shared" si="4"/>
        <v>13.1989893</v>
      </c>
      <c r="I2446" s="14">
        <f>IFERROR(__xludf.DUMMYFUNCTION("FILTER(WholeNMJData!D:D,WholeNMJData!$B:$B=$B2446)"),185.7778)</f>
        <v>185.7778</v>
      </c>
    </row>
    <row r="2447">
      <c r="A2447" s="3"/>
      <c r="B2447" s="3" t="str">
        <f t="shared" si="3"/>
        <v>shi_05m_m67_a3_002</v>
      </c>
      <c r="C2447" s="9" t="s">
        <v>2488</v>
      </c>
      <c r="D2447" s="12">
        <v>10.0</v>
      </c>
      <c r="E2447" s="12">
        <v>1815.578</v>
      </c>
      <c r="F2447" s="12">
        <v>0.88458</v>
      </c>
      <c r="G2447" s="14">
        <f>IFERROR(__xludf.DUMMYFUNCTION("FILTER(WholeNMJData!E:E,WholeNMJData!$B:$B=$B2447)"),216.3649)</f>
        <v>216.3649</v>
      </c>
      <c r="H2447" s="14">
        <f t="shared" si="4"/>
        <v>8.391277883</v>
      </c>
      <c r="I2447" s="14">
        <f>IFERROR(__xludf.DUMMYFUNCTION("FILTER(WholeNMJData!D:D,WholeNMJData!$B:$B=$B2447)"),185.7778)</f>
        <v>185.7778</v>
      </c>
    </row>
    <row r="2448">
      <c r="A2448" s="3"/>
      <c r="B2448" s="3" t="str">
        <f t="shared" si="3"/>
        <v>shi_05m_m67_a3_002</v>
      </c>
      <c r="C2448" s="9" t="s">
        <v>2489</v>
      </c>
      <c r="D2448" s="12">
        <v>4.0</v>
      </c>
      <c r="E2448" s="12">
        <v>1671.279</v>
      </c>
      <c r="F2448" s="12">
        <v>0.21306</v>
      </c>
      <c r="G2448" s="14">
        <f>IFERROR(__xludf.DUMMYFUNCTION("FILTER(WholeNMJData!E:E,WholeNMJData!$B:$B=$B2448)"),216.3649)</f>
        <v>216.3649</v>
      </c>
      <c r="H2448" s="14">
        <f t="shared" si="4"/>
        <v>7.724353627</v>
      </c>
      <c r="I2448" s="14">
        <f>IFERROR(__xludf.DUMMYFUNCTION("FILTER(WholeNMJData!D:D,WholeNMJData!$B:$B=$B2448)"),185.7778)</f>
        <v>185.7778</v>
      </c>
    </row>
    <row r="2449">
      <c r="A2449" s="3"/>
      <c r="B2449" s="3" t="str">
        <f t="shared" si="3"/>
        <v>shi_05m_m67_a3_002</v>
      </c>
      <c r="C2449" s="9" t="s">
        <v>2490</v>
      </c>
      <c r="D2449" s="12">
        <v>9.0</v>
      </c>
      <c r="E2449" s="12">
        <v>3157.86</v>
      </c>
      <c r="F2449" s="12">
        <v>0.649518</v>
      </c>
      <c r="G2449" s="14">
        <f>IFERROR(__xludf.DUMMYFUNCTION("FILTER(WholeNMJData!E:E,WholeNMJData!$B:$B=$B2449)"),216.3649)</f>
        <v>216.3649</v>
      </c>
      <c r="H2449" s="14">
        <f t="shared" si="4"/>
        <v>14.59506602</v>
      </c>
      <c r="I2449" s="14">
        <f>IFERROR(__xludf.DUMMYFUNCTION("FILTER(WholeNMJData!D:D,WholeNMJData!$B:$B=$B2449)"),185.7778)</f>
        <v>185.7778</v>
      </c>
    </row>
    <row r="2450">
      <c r="A2450" s="3"/>
      <c r="B2450" s="3" t="str">
        <f t="shared" si="3"/>
        <v>shi_05m_m67_a3_002</v>
      </c>
      <c r="C2450" s="9" t="s">
        <v>2491</v>
      </c>
      <c r="D2450" s="12">
        <v>3.0</v>
      </c>
      <c r="E2450" s="12">
        <v>2048.696</v>
      </c>
      <c r="F2450" s="12">
        <v>0.673583</v>
      </c>
      <c r="G2450" s="14">
        <f>IFERROR(__xludf.DUMMYFUNCTION("FILTER(WholeNMJData!E:E,WholeNMJData!$B:$B=$B2450)"),216.3649)</f>
        <v>216.3649</v>
      </c>
      <c r="H2450" s="14">
        <f t="shared" si="4"/>
        <v>9.468707725</v>
      </c>
      <c r="I2450" s="14">
        <f>IFERROR(__xludf.DUMMYFUNCTION("FILTER(WholeNMJData!D:D,WholeNMJData!$B:$B=$B2450)"),185.7778)</f>
        <v>185.7778</v>
      </c>
    </row>
    <row r="2451">
      <c r="A2451" s="3"/>
      <c r="B2451" s="3" t="str">
        <f t="shared" si="3"/>
        <v>shi_05m_m67_a3_002</v>
      </c>
      <c r="C2451" s="9" t="s">
        <v>2492</v>
      </c>
      <c r="D2451" s="12">
        <v>6.0</v>
      </c>
      <c r="E2451" s="12">
        <v>2048.516</v>
      </c>
      <c r="F2451" s="12">
        <v>0.510368</v>
      </c>
      <c r="G2451" s="14">
        <f>IFERROR(__xludf.DUMMYFUNCTION("FILTER(WholeNMJData!E:E,WholeNMJData!$B:$B=$B2451)"),216.3649)</f>
        <v>216.3649</v>
      </c>
      <c r="H2451" s="14">
        <f t="shared" si="4"/>
        <v>9.467875797</v>
      </c>
      <c r="I2451" s="14">
        <f>IFERROR(__xludf.DUMMYFUNCTION("FILTER(WholeNMJData!D:D,WholeNMJData!$B:$B=$B2451)"),185.7778)</f>
        <v>185.7778</v>
      </c>
    </row>
    <row r="2452">
      <c r="A2452" s="3"/>
      <c r="B2452" s="3" t="str">
        <f t="shared" si="3"/>
        <v>shi_05m_m67_a3_002</v>
      </c>
      <c r="C2452" s="9" t="s">
        <v>2493</v>
      </c>
      <c r="D2452" s="12">
        <v>3.0</v>
      </c>
      <c r="E2452" s="12">
        <v>1643.332</v>
      </c>
      <c r="F2452" s="12">
        <v>0.360355</v>
      </c>
      <c r="G2452" s="14">
        <f>IFERROR(__xludf.DUMMYFUNCTION("FILTER(WholeNMJData!E:E,WholeNMJData!$B:$B=$B2452)"),216.3649)</f>
        <v>216.3649</v>
      </c>
      <c r="H2452" s="14">
        <f t="shared" si="4"/>
        <v>7.595187574</v>
      </c>
      <c r="I2452" s="14">
        <f>IFERROR(__xludf.DUMMYFUNCTION("FILTER(WholeNMJData!D:D,WholeNMJData!$B:$B=$B2452)"),185.7778)</f>
        <v>185.7778</v>
      </c>
    </row>
    <row r="2453">
      <c r="A2453" s="3"/>
      <c r="B2453" s="3" t="str">
        <f t="shared" si="3"/>
        <v>shi_05m_m67_a3_002</v>
      </c>
      <c r="C2453" s="9" t="s">
        <v>2494</v>
      </c>
      <c r="D2453" s="12">
        <v>16.0</v>
      </c>
      <c r="E2453" s="12">
        <v>2182.473</v>
      </c>
      <c r="F2453" s="12">
        <v>0.623086</v>
      </c>
      <c r="G2453" s="14">
        <f>IFERROR(__xludf.DUMMYFUNCTION("FILTER(WholeNMJData!E:E,WholeNMJData!$B:$B=$B2453)"),216.3649)</f>
        <v>216.3649</v>
      </c>
      <c r="H2453" s="14">
        <f t="shared" si="4"/>
        <v>10.08700117</v>
      </c>
      <c r="I2453" s="14">
        <f>IFERROR(__xludf.DUMMYFUNCTION("FILTER(WholeNMJData!D:D,WholeNMJData!$B:$B=$B2453)"),185.7778)</f>
        <v>185.7778</v>
      </c>
    </row>
    <row r="2454">
      <c r="A2454" s="3"/>
      <c r="B2454" s="3" t="str">
        <f t="shared" si="3"/>
        <v>shi_05m_m67_a3_002</v>
      </c>
      <c r="C2454" s="9" t="s">
        <v>2495</v>
      </c>
      <c r="D2454" s="12">
        <v>3.0</v>
      </c>
      <c r="E2454" s="12">
        <v>1663.372</v>
      </c>
      <c r="F2454" s="12">
        <v>0.194261</v>
      </c>
      <c r="G2454" s="14">
        <f>IFERROR(__xludf.DUMMYFUNCTION("FILTER(WholeNMJData!E:E,WholeNMJData!$B:$B=$B2454)"),216.3649)</f>
        <v>216.3649</v>
      </c>
      <c r="H2454" s="14">
        <f t="shared" si="4"/>
        <v>7.687808882</v>
      </c>
      <c r="I2454" s="14">
        <f>IFERROR(__xludf.DUMMYFUNCTION("FILTER(WholeNMJData!D:D,WholeNMJData!$B:$B=$B2454)"),185.7778)</f>
        <v>185.7778</v>
      </c>
    </row>
    <row r="2455">
      <c r="A2455" s="3"/>
      <c r="B2455" s="3" t="str">
        <f t="shared" si="3"/>
        <v>shi_05m_m67_a3_002</v>
      </c>
      <c r="C2455" s="9" t="s">
        <v>2496</v>
      </c>
      <c r="D2455" s="12">
        <v>7.0</v>
      </c>
      <c r="E2455" s="12">
        <v>2215.423</v>
      </c>
      <c r="F2455" s="12">
        <v>0.429045</v>
      </c>
      <c r="G2455" s="14">
        <f>IFERROR(__xludf.DUMMYFUNCTION("FILTER(WholeNMJData!E:E,WholeNMJData!$B:$B=$B2455)"),216.3649)</f>
        <v>216.3649</v>
      </c>
      <c r="H2455" s="14">
        <f t="shared" si="4"/>
        <v>10.2392902</v>
      </c>
      <c r="I2455" s="14">
        <f>IFERROR(__xludf.DUMMYFUNCTION("FILTER(WholeNMJData!D:D,WholeNMJData!$B:$B=$B2455)"),185.7778)</f>
        <v>185.7778</v>
      </c>
    </row>
    <row r="2456">
      <c r="A2456" s="3"/>
      <c r="B2456" s="3" t="str">
        <f t="shared" si="3"/>
        <v>shi_05m_m67_a3_002</v>
      </c>
      <c r="C2456" s="9" t="s">
        <v>2497</v>
      </c>
      <c r="D2456" s="12">
        <v>3.0</v>
      </c>
      <c r="E2456" s="12">
        <v>1940.798</v>
      </c>
      <c r="F2456" s="12">
        <v>0.216928</v>
      </c>
      <c r="G2456" s="14">
        <f>IFERROR(__xludf.DUMMYFUNCTION("FILTER(WholeNMJData!E:E,WholeNMJData!$B:$B=$B2456)"),216.3649)</f>
        <v>216.3649</v>
      </c>
      <c r="H2456" s="14">
        <f t="shared" si="4"/>
        <v>8.970022402</v>
      </c>
      <c r="I2456" s="14">
        <f>IFERROR(__xludf.DUMMYFUNCTION("FILTER(WholeNMJData!D:D,WholeNMJData!$B:$B=$B2456)"),185.7778)</f>
        <v>185.7778</v>
      </c>
    </row>
    <row r="2457">
      <c r="A2457" s="3"/>
      <c r="B2457" s="3" t="str">
        <f t="shared" si="3"/>
        <v>shi_05m_m67_a3_002</v>
      </c>
      <c r="C2457" s="9" t="s">
        <v>2498</v>
      </c>
      <c r="D2457" s="12">
        <v>46.0</v>
      </c>
      <c r="E2457" s="12">
        <v>2569.316</v>
      </c>
      <c r="F2457" s="12">
        <v>1.189134</v>
      </c>
      <c r="G2457" s="14">
        <f>IFERROR(__xludf.DUMMYFUNCTION("FILTER(WholeNMJData!E:E,WholeNMJData!$B:$B=$B2457)"),216.3649)</f>
        <v>216.3649</v>
      </c>
      <c r="H2457" s="14">
        <f t="shared" si="4"/>
        <v>11.87492056</v>
      </c>
      <c r="I2457" s="14">
        <f>IFERROR(__xludf.DUMMYFUNCTION("FILTER(WholeNMJData!D:D,WholeNMJData!$B:$B=$B2457)"),185.7778)</f>
        <v>185.7778</v>
      </c>
    </row>
    <row r="2458">
      <c r="A2458" s="3"/>
      <c r="B2458" s="3" t="str">
        <f t="shared" si="3"/>
        <v>shi_05m_m67_a3_002</v>
      </c>
      <c r="C2458" s="9" t="s">
        <v>2499</v>
      </c>
      <c r="D2458" s="12">
        <v>8.0</v>
      </c>
      <c r="E2458" s="12">
        <v>1656.958</v>
      </c>
      <c r="F2458" s="12">
        <v>0.558956</v>
      </c>
      <c r="G2458" s="14">
        <f>IFERROR(__xludf.DUMMYFUNCTION("FILTER(WholeNMJData!E:E,WholeNMJData!$B:$B=$B2458)"),216.3649)</f>
        <v>216.3649</v>
      </c>
      <c r="H2458" s="14">
        <f t="shared" si="4"/>
        <v>7.658164517</v>
      </c>
      <c r="I2458" s="14">
        <f>IFERROR(__xludf.DUMMYFUNCTION("FILTER(WholeNMJData!D:D,WholeNMJData!$B:$B=$B2458)"),185.7778)</f>
        <v>185.7778</v>
      </c>
    </row>
    <row r="2459">
      <c r="A2459" s="3"/>
      <c r="B2459" s="3" t="str">
        <f t="shared" si="3"/>
        <v>shi_05m_m67_a3_002</v>
      </c>
      <c r="C2459" s="9" t="s">
        <v>2500</v>
      </c>
      <c r="D2459" s="12">
        <v>3.0</v>
      </c>
      <c r="E2459" s="12">
        <v>1553.609</v>
      </c>
      <c r="F2459" s="12">
        <v>0.141883</v>
      </c>
      <c r="G2459" s="14">
        <f>IFERROR(__xludf.DUMMYFUNCTION("FILTER(WholeNMJData!E:E,WholeNMJData!$B:$B=$B2459)"),216.3649)</f>
        <v>216.3649</v>
      </c>
      <c r="H2459" s="14">
        <f t="shared" si="4"/>
        <v>7.180503862</v>
      </c>
      <c r="I2459" s="14">
        <f>IFERROR(__xludf.DUMMYFUNCTION("FILTER(WholeNMJData!D:D,WholeNMJData!$B:$B=$B2459)"),185.7778)</f>
        <v>185.7778</v>
      </c>
    </row>
    <row r="2460">
      <c r="A2460" s="3"/>
      <c r="B2460" s="3" t="str">
        <f t="shared" si="3"/>
        <v>shi_05m_m67_a3_002</v>
      </c>
      <c r="C2460" s="9" t="s">
        <v>2501</v>
      </c>
      <c r="D2460" s="12">
        <v>5.0</v>
      </c>
      <c r="E2460" s="12">
        <v>1869.129</v>
      </c>
      <c r="F2460" s="12">
        <v>0.486727</v>
      </c>
      <c r="G2460" s="14">
        <f>IFERROR(__xludf.DUMMYFUNCTION("FILTER(WholeNMJData!E:E,WholeNMJData!$B:$B=$B2460)"),216.3649)</f>
        <v>216.3649</v>
      </c>
      <c r="H2460" s="14">
        <f t="shared" si="4"/>
        <v>8.638781059</v>
      </c>
      <c r="I2460" s="14">
        <f>IFERROR(__xludf.DUMMYFUNCTION("FILTER(WholeNMJData!D:D,WholeNMJData!$B:$B=$B2460)"),185.7778)</f>
        <v>185.7778</v>
      </c>
    </row>
    <row r="2461">
      <c r="A2461" s="3"/>
      <c r="B2461" s="3" t="str">
        <f t="shared" si="3"/>
        <v>shi_05m_m67_a3_002</v>
      </c>
      <c r="C2461" s="9" t="s">
        <v>2502</v>
      </c>
      <c r="D2461" s="12">
        <v>3.0</v>
      </c>
      <c r="E2461" s="12">
        <v>1590.654</v>
      </c>
      <c r="F2461" s="12">
        <v>0.456056</v>
      </c>
      <c r="G2461" s="14">
        <f>IFERROR(__xludf.DUMMYFUNCTION("FILTER(WholeNMJData!E:E,WholeNMJData!$B:$B=$B2461)"),216.3649)</f>
        <v>216.3649</v>
      </c>
      <c r="H2461" s="14">
        <f t="shared" si="4"/>
        <v>7.351719248</v>
      </c>
      <c r="I2461" s="14">
        <f>IFERROR(__xludf.DUMMYFUNCTION("FILTER(WholeNMJData!D:D,WholeNMJData!$B:$B=$B2461)"),185.7778)</f>
        <v>185.7778</v>
      </c>
    </row>
    <row r="2462">
      <c r="A2462" s="3"/>
      <c r="B2462" s="3" t="str">
        <f t="shared" si="3"/>
        <v>shi_05m_m67_a3_002</v>
      </c>
      <c r="C2462" s="9" t="s">
        <v>2503</v>
      </c>
      <c r="D2462" s="12">
        <v>15.0</v>
      </c>
      <c r="E2462" s="12">
        <v>1793.691</v>
      </c>
      <c r="F2462" s="12">
        <v>0.818263</v>
      </c>
      <c r="G2462" s="14">
        <f>IFERROR(__xludf.DUMMYFUNCTION("FILTER(WholeNMJData!E:E,WholeNMJData!$B:$B=$B2462)"),216.3649)</f>
        <v>216.3649</v>
      </c>
      <c r="H2462" s="14">
        <f t="shared" si="4"/>
        <v>8.29012007</v>
      </c>
      <c r="I2462" s="14">
        <f>IFERROR(__xludf.DUMMYFUNCTION("FILTER(WholeNMJData!D:D,WholeNMJData!$B:$B=$B2462)"),185.7778)</f>
        <v>185.7778</v>
      </c>
    </row>
    <row r="2463">
      <c r="A2463" s="3"/>
      <c r="B2463" s="3" t="str">
        <f t="shared" si="3"/>
        <v>shi_05m_m67_a3_002</v>
      </c>
      <c r="C2463" s="9" t="s">
        <v>2504</v>
      </c>
      <c r="D2463" s="12">
        <v>9.0</v>
      </c>
      <c r="E2463" s="12">
        <v>1786.843</v>
      </c>
      <c r="F2463" s="12">
        <v>0.313171</v>
      </c>
      <c r="G2463" s="14">
        <f>IFERROR(__xludf.DUMMYFUNCTION("FILTER(WholeNMJData!E:E,WholeNMJData!$B:$B=$B2463)"),216.3649)</f>
        <v>216.3649</v>
      </c>
      <c r="H2463" s="14">
        <f t="shared" si="4"/>
        <v>8.258469835</v>
      </c>
      <c r="I2463" s="14">
        <f>IFERROR(__xludf.DUMMYFUNCTION("FILTER(WholeNMJData!D:D,WholeNMJData!$B:$B=$B2463)"),185.7778)</f>
        <v>185.7778</v>
      </c>
    </row>
    <row r="2464">
      <c r="A2464" s="3"/>
      <c r="B2464" s="3" t="str">
        <f t="shared" si="3"/>
        <v>shi_05m_m67_a3_002</v>
      </c>
      <c r="C2464" s="9" t="s">
        <v>2505</v>
      </c>
      <c r="D2464" s="12">
        <v>8.0</v>
      </c>
      <c r="E2464" s="12">
        <v>2372.61</v>
      </c>
      <c r="F2464" s="12">
        <v>0.610643</v>
      </c>
      <c r="G2464" s="14">
        <f>IFERROR(__xludf.DUMMYFUNCTION("FILTER(WholeNMJData!E:E,WholeNMJData!$B:$B=$B2464)"),216.3649)</f>
        <v>216.3649</v>
      </c>
      <c r="H2464" s="14">
        <f t="shared" si="4"/>
        <v>10.96578049</v>
      </c>
      <c r="I2464" s="14">
        <f>IFERROR(__xludf.DUMMYFUNCTION("FILTER(WholeNMJData!D:D,WholeNMJData!$B:$B=$B2464)"),185.7778)</f>
        <v>185.7778</v>
      </c>
    </row>
    <row r="2465">
      <c r="A2465" s="3"/>
      <c r="B2465" s="3" t="str">
        <f t="shared" si="3"/>
        <v>shi_05m_m67_a3_002</v>
      </c>
      <c r="C2465" s="9" t="s">
        <v>2506</v>
      </c>
      <c r="D2465" s="12">
        <v>13.0</v>
      </c>
      <c r="E2465" s="12">
        <v>1931.63</v>
      </c>
      <c r="F2465" s="12">
        <v>0.705586</v>
      </c>
      <c r="G2465" s="14">
        <f>IFERROR(__xludf.DUMMYFUNCTION("FILTER(WholeNMJData!E:E,WholeNMJData!$B:$B=$B2465)"),216.3649)</f>
        <v>216.3649</v>
      </c>
      <c r="H2465" s="14">
        <f t="shared" si="4"/>
        <v>8.92764954</v>
      </c>
      <c r="I2465" s="14">
        <f>IFERROR(__xludf.DUMMYFUNCTION("FILTER(WholeNMJData!D:D,WholeNMJData!$B:$B=$B2465)"),185.7778)</f>
        <v>185.7778</v>
      </c>
    </row>
    <row r="2466">
      <c r="A2466" s="3"/>
      <c r="B2466" s="3" t="str">
        <f t="shared" si="3"/>
        <v>shi_05m_m67_a3_002</v>
      </c>
      <c r="C2466" s="9" t="s">
        <v>2507</v>
      </c>
      <c r="D2466" s="12">
        <v>4.0</v>
      </c>
      <c r="E2466" s="12">
        <v>1888.795</v>
      </c>
      <c r="F2466" s="12">
        <v>0.25103</v>
      </c>
      <c r="G2466" s="14">
        <f>IFERROR(__xludf.DUMMYFUNCTION("FILTER(WholeNMJData!E:E,WholeNMJData!$B:$B=$B2466)"),216.3649)</f>
        <v>216.3649</v>
      </c>
      <c r="H2466" s="14">
        <f t="shared" si="4"/>
        <v>8.729673806</v>
      </c>
      <c r="I2466" s="14">
        <f>IFERROR(__xludf.DUMMYFUNCTION("FILTER(WholeNMJData!D:D,WholeNMJData!$B:$B=$B2466)"),185.7778)</f>
        <v>185.7778</v>
      </c>
    </row>
    <row r="2467">
      <c r="A2467" s="3"/>
      <c r="B2467" s="3" t="str">
        <f t="shared" si="3"/>
        <v>shi_05m_m67_a3_002</v>
      </c>
      <c r="C2467" s="9" t="s">
        <v>2508</v>
      </c>
      <c r="D2467" s="12">
        <v>23.0</v>
      </c>
      <c r="E2467" s="12">
        <v>2879.255</v>
      </c>
      <c r="F2467" s="12">
        <v>0.73229</v>
      </c>
      <c r="G2467" s="14">
        <f>IFERROR(__xludf.DUMMYFUNCTION("FILTER(WholeNMJData!E:E,WholeNMJData!$B:$B=$B2467)"),216.3649)</f>
        <v>216.3649</v>
      </c>
      <c r="H2467" s="14">
        <f t="shared" si="4"/>
        <v>13.30740337</v>
      </c>
      <c r="I2467" s="14">
        <f>IFERROR(__xludf.DUMMYFUNCTION("FILTER(WholeNMJData!D:D,WholeNMJData!$B:$B=$B2467)"),185.7778)</f>
        <v>185.7778</v>
      </c>
    </row>
    <row r="2468">
      <c r="A2468" s="3"/>
      <c r="B2468" s="3" t="str">
        <f t="shared" si="3"/>
        <v>shi_05m_m67_a3_002</v>
      </c>
      <c r="C2468" s="9" t="s">
        <v>2509</v>
      </c>
      <c r="D2468" s="12">
        <v>7.0</v>
      </c>
      <c r="E2468" s="12">
        <v>2519.72</v>
      </c>
      <c r="F2468" s="12">
        <v>0.62856</v>
      </c>
      <c r="G2468" s="14">
        <f>IFERROR(__xludf.DUMMYFUNCTION("FILTER(WholeNMJData!E:E,WholeNMJData!$B:$B=$B2468)"),216.3649)</f>
        <v>216.3649</v>
      </c>
      <c r="H2468" s="14">
        <f t="shared" si="4"/>
        <v>11.64569669</v>
      </c>
      <c r="I2468" s="14">
        <f>IFERROR(__xludf.DUMMYFUNCTION("FILTER(WholeNMJData!D:D,WholeNMJData!$B:$B=$B2468)"),185.7778)</f>
        <v>185.7778</v>
      </c>
    </row>
    <row r="2469">
      <c r="A2469" s="3"/>
      <c r="B2469" s="3" t="str">
        <f t="shared" si="3"/>
        <v>shi_05m_m67_a3_002</v>
      </c>
      <c r="C2469" s="9" t="s">
        <v>2510</v>
      </c>
      <c r="D2469" s="12">
        <v>5.0</v>
      </c>
      <c r="E2469" s="12">
        <v>1840.088</v>
      </c>
      <c r="F2469" s="12">
        <v>0.424974</v>
      </c>
      <c r="G2469" s="14">
        <f>IFERROR(__xludf.DUMMYFUNCTION("FILTER(WholeNMJData!E:E,WholeNMJData!$B:$B=$B2469)"),216.3649)</f>
        <v>216.3649</v>
      </c>
      <c r="H2469" s="14">
        <f t="shared" si="4"/>
        <v>8.504558734</v>
      </c>
      <c r="I2469" s="14">
        <f>IFERROR(__xludf.DUMMYFUNCTION("FILTER(WholeNMJData!D:D,WholeNMJData!$B:$B=$B2469)"),185.7778)</f>
        <v>185.7778</v>
      </c>
    </row>
    <row r="2470">
      <c r="A2470" s="3"/>
      <c r="B2470" s="3" t="str">
        <f t="shared" si="3"/>
        <v>shi_05m_m67_a3_002</v>
      </c>
      <c r="C2470" s="9" t="s">
        <v>2511</v>
      </c>
      <c r="D2470" s="12">
        <v>3.0</v>
      </c>
      <c r="E2470" s="12">
        <v>1909.639</v>
      </c>
      <c r="F2470" s="12">
        <v>0.440759</v>
      </c>
      <c r="G2470" s="14">
        <f>IFERROR(__xludf.DUMMYFUNCTION("FILTER(WholeNMJData!E:E,WholeNMJData!$B:$B=$B2470)"),216.3649)</f>
        <v>216.3649</v>
      </c>
      <c r="H2470" s="14">
        <f t="shared" si="4"/>
        <v>8.826011058</v>
      </c>
      <c r="I2470" s="14">
        <f>IFERROR(__xludf.DUMMYFUNCTION("FILTER(WholeNMJData!D:D,WholeNMJData!$B:$B=$B2470)"),185.7778)</f>
        <v>185.7778</v>
      </c>
    </row>
    <row r="2471">
      <c r="A2471" s="3"/>
      <c r="B2471" s="3" t="str">
        <f t="shared" si="3"/>
        <v>shi_05m_m67_a3_002</v>
      </c>
      <c r="C2471" s="9" t="s">
        <v>2512</v>
      </c>
      <c r="D2471" s="12">
        <v>25.0</v>
      </c>
      <c r="E2471" s="12">
        <v>2709.776</v>
      </c>
      <c r="F2471" s="12">
        <v>0.668129</v>
      </c>
      <c r="G2471" s="14">
        <f>IFERROR(__xludf.DUMMYFUNCTION("FILTER(WholeNMJData!E:E,WholeNMJData!$B:$B=$B2471)"),216.3649)</f>
        <v>216.3649</v>
      </c>
      <c r="H2471" s="14">
        <f t="shared" si="4"/>
        <v>12.52410164</v>
      </c>
      <c r="I2471" s="14">
        <f>IFERROR(__xludf.DUMMYFUNCTION("FILTER(WholeNMJData!D:D,WholeNMJData!$B:$B=$B2471)"),185.7778)</f>
        <v>185.7778</v>
      </c>
    </row>
    <row r="2472">
      <c r="A2472" s="3"/>
      <c r="B2472" s="3" t="str">
        <f t="shared" si="3"/>
        <v>shi_05m_m67_a3_002</v>
      </c>
      <c r="C2472" s="9" t="s">
        <v>2513</v>
      </c>
      <c r="D2472" s="12">
        <v>3.0</v>
      </c>
      <c r="E2472" s="12">
        <v>1756.634</v>
      </c>
      <c r="F2472" s="12">
        <v>0.369641</v>
      </c>
      <c r="G2472" s="14">
        <f>IFERROR(__xludf.DUMMYFUNCTION("FILTER(WholeNMJData!E:E,WholeNMJData!$B:$B=$B2472)"),216.3649)</f>
        <v>216.3649</v>
      </c>
      <c r="H2472" s="14">
        <f t="shared" si="4"/>
        <v>8.118849222</v>
      </c>
      <c r="I2472" s="14">
        <f>IFERROR(__xludf.DUMMYFUNCTION("FILTER(WholeNMJData!D:D,WholeNMJData!$B:$B=$B2472)"),185.7778)</f>
        <v>185.7778</v>
      </c>
    </row>
    <row r="2473">
      <c r="A2473" s="3"/>
      <c r="B2473" s="3" t="str">
        <f t="shared" si="3"/>
        <v>shi_05m_m67_a3_002</v>
      </c>
      <c r="C2473" s="9" t="s">
        <v>2514</v>
      </c>
      <c r="D2473" s="12">
        <v>5.0</v>
      </c>
      <c r="E2473" s="12">
        <v>1936.609</v>
      </c>
      <c r="F2473" s="12">
        <v>0.542979</v>
      </c>
      <c r="G2473" s="14">
        <f>IFERROR(__xludf.DUMMYFUNCTION("FILTER(WholeNMJData!E:E,WholeNMJData!$B:$B=$B2473)"),216.3649)</f>
        <v>216.3649</v>
      </c>
      <c r="H2473" s="14">
        <f t="shared" si="4"/>
        <v>8.950661591</v>
      </c>
      <c r="I2473" s="14">
        <f>IFERROR(__xludf.DUMMYFUNCTION("FILTER(WholeNMJData!D:D,WholeNMJData!$B:$B=$B2473)"),185.7778)</f>
        <v>185.7778</v>
      </c>
    </row>
    <row r="2474">
      <c r="A2474" s="3"/>
      <c r="B2474" s="3" t="str">
        <f t="shared" si="3"/>
        <v>shi_05m_m67_a3_002</v>
      </c>
      <c r="C2474" s="9" t="s">
        <v>2515</v>
      </c>
      <c r="D2474" s="12">
        <v>11.0</v>
      </c>
      <c r="E2474" s="12">
        <v>1864.325</v>
      </c>
      <c r="F2474" s="12">
        <v>0.461555</v>
      </c>
      <c r="G2474" s="14">
        <f>IFERROR(__xludf.DUMMYFUNCTION("FILTER(WholeNMJData!E:E,WholeNMJData!$B:$B=$B2474)"),216.3649)</f>
        <v>216.3649</v>
      </c>
      <c r="H2474" s="14">
        <f t="shared" si="4"/>
        <v>8.616577828</v>
      </c>
      <c r="I2474" s="14">
        <f>IFERROR(__xludf.DUMMYFUNCTION("FILTER(WholeNMJData!D:D,WholeNMJData!$B:$B=$B2474)"),185.7778)</f>
        <v>185.7778</v>
      </c>
    </row>
    <row r="2475">
      <c r="A2475" s="3"/>
      <c r="B2475" s="3" t="str">
        <f t="shared" si="3"/>
        <v>shi_05m_m67_a3_002</v>
      </c>
      <c r="C2475" s="9" t="s">
        <v>2516</v>
      </c>
      <c r="D2475" s="12">
        <v>3.0</v>
      </c>
      <c r="E2475" s="12">
        <v>1699.28</v>
      </c>
      <c r="F2475" s="12">
        <v>0.154481</v>
      </c>
      <c r="G2475" s="14">
        <f>IFERROR(__xludf.DUMMYFUNCTION("FILTER(WholeNMJData!E:E,WholeNMJData!$B:$B=$B2475)"),216.3649)</f>
        <v>216.3649</v>
      </c>
      <c r="H2475" s="14">
        <f t="shared" si="4"/>
        <v>7.853769257</v>
      </c>
      <c r="I2475" s="14">
        <f>IFERROR(__xludf.DUMMYFUNCTION("FILTER(WholeNMJData!D:D,WholeNMJData!$B:$B=$B2475)"),185.7778)</f>
        <v>185.7778</v>
      </c>
    </row>
    <row r="2476">
      <c r="A2476" s="3"/>
      <c r="B2476" s="3" t="str">
        <f t="shared" si="3"/>
        <v>shi_05m_m67_a3_002</v>
      </c>
      <c r="C2476" s="9" t="s">
        <v>2517</v>
      </c>
      <c r="D2476" s="12">
        <v>30.0</v>
      </c>
      <c r="E2476" s="12">
        <v>2119.522</v>
      </c>
      <c r="F2476" s="12">
        <v>0.741555</v>
      </c>
      <c r="G2476" s="14">
        <f>IFERROR(__xludf.DUMMYFUNCTION("FILTER(WholeNMJData!E:E,WholeNMJData!$B:$B=$B2476)"),216.3649)</f>
        <v>216.3649</v>
      </c>
      <c r="H2476" s="14">
        <f t="shared" si="4"/>
        <v>9.796052872</v>
      </c>
      <c r="I2476" s="14">
        <f>IFERROR(__xludf.DUMMYFUNCTION("FILTER(WholeNMJData!D:D,WholeNMJData!$B:$B=$B2476)"),185.7778)</f>
        <v>185.7778</v>
      </c>
    </row>
    <row r="2477">
      <c r="A2477" s="3"/>
      <c r="B2477" s="3" t="str">
        <f t="shared" si="3"/>
        <v>shi_05m_m67_a3_002</v>
      </c>
      <c r="C2477" s="9" t="s">
        <v>2518</v>
      </c>
      <c r="D2477" s="12">
        <v>7.0</v>
      </c>
      <c r="E2477" s="12">
        <v>2052.089</v>
      </c>
      <c r="F2477" s="12">
        <v>0.412301</v>
      </c>
      <c r="G2477" s="14">
        <f>IFERROR(__xludf.DUMMYFUNCTION("FILTER(WholeNMJData!E:E,WholeNMJData!$B:$B=$B2477)"),216.3649)</f>
        <v>216.3649</v>
      </c>
      <c r="H2477" s="14">
        <f t="shared" si="4"/>
        <v>9.484389566</v>
      </c>
      <c r="I2477" s="14">
        <f>IFERROR(__xludf.DUMMYFUNCTION("FILTER(WholeNMJData!D:D,WholeNMJData!$B:$B=$B2477)"),185.7778)</f>
        <v>185.7778</v>
      </c>
    </row>
    <row r="2478">
      <c r="A2478" s="3"/>
      <c r="B2478" s="3" t="str">
        <f t="shared" si="3"/>
        <v>shi_05m_m67_a3_002</v>
      </c>
      <c r="C2478" s="9" t="s">
        <v>2519</v>
      </c>
      <c r="D2478" s="12">
        <v>55.0</v>
      </c>
      <c r="E2478" s="12">
        <v>2912.235</v>
      </c>
      <c r="F2478" s="12">
        <v>1.148385</v>
      </c>
      <c r="G2478" s="14">
        <f>IFERROR(__xludf.DUMMYFUNCTION("FILTER(WholeNMJData!E:E,WholeNMJData!$B:$B=$B2478)"),216.3649)</f>
        <v>216.3649</v>
      </c>
      <c r="H2478" s="14">
        <f t="shared" si="4"/>
        <v>13.45983105</v>
      </c>
      <c r="I2478" s="14">
        <f>IFERROR(__xludf.DUMMYFUNCTION("FILTER(WholeNMJData!D:D,WholeNMJData!$B:$B=$B2478)"),185.7778)</f>
        <v>185.7778</v>
      </c>
    </row>
    <row r="2479">
      <c r="A2479" s="3"/>
      <c r="B2479" s="3" t="str">
        <f t="shared" si="3"/>
        <v>shi_05m_m67_a3_002</v>
      </c>
      <c r="C2479" s="9" t="s">
        <v>2520</v>
      </c>
      <c r="D2479" s="12">
        <v>18.0</v>
      </c>
      <c r="E2479" s="12">
        <v>1935.934</v>
      </c>
      <c r="F2479" s="12">
        <v>0.86719</v>
      </c>
      <c r="G2479" s="14">
        <f>IFERROR(__xludf.DUMMYFUNCTION("FILTER(WholeNMJData!E:E,WholeNMJData!$B:$B=$B2479)"),216.3649)</f>
        <v>216.3649</v>
      </c>
      <c r="H2479" s="14">
        <f t="shared" si="4"/>
        <v>8.947541861</v>
      </c>
      <c r="I2479" s="14">
        <f>IFERROR(__xludf.DUMMYFUNCTION("FILTER(WholeNMJData!D:D,WholeNMJData!$B:$B=$B2479)"),185.7778)</f>
        <v>185.7778</v>
      </c>
    </row>
    <row r="2480">
      <c r="A2480" s="3"/>
      <c r="B2480" s="3" t="str">
        <f t="shared" si="3"/>
        <v>shi_05m_m67_a3_002</v>
      </c>
      <c r="C2480" s="9" t="s">
        <v>2521</v>
      </c>
      <c r="D2480" s="12">
        <v>7.0</v>
      </c>
      <c r="E2480" s="12">
        <v>1685.211</v>
      </c>
      <c r="F2480" s="12">
        <v>0.485829</v>
      </c>
      <c r="G2480" s="14">
        <f>IFERROR(__xludf.DUMMYFUNCTION("FILTER(WholeNMJData!E:E,WholeNMJData!$B:$B=$B2480)"),216.3649)</f>
        <v>216.3649</v>
      </c>
      <c r="H2480" s="14">
        <f t="shared" si="4"/>
        <v>7.788744847</v>
      </c>
      <c r="I2480" s="14">
        <f>IFERROR(__xludf.DUMMYFUNCTION("FILTER(WholeNMJData!D:D,WholeNMJData!$B:$B=$B2480)"),185.7778)</f>
        <v>185.7778</v>
      </c>
    </row>
    <row r="2481">
      <c r="A2481" s="3"/>
      <c r="B2481" s="3" t="str">
        <f t="shared" si="3"/>
        <v>shi_05m_m67_a3_002</v>
      </c>
      <c r="C2481" s="9" t="s">
        <v>2522</v>
      </c>
      <c r="D2481" s="12">
        <v>43.0</v>
      </c>
      <c r="E2481" s="12">
        <v>2869.533</v>
      </c>
      <c r="F2481" s="12">
        <v>0.764745</v>
      </c>
      <c r="G2481" s="14">
        <f>IFERROR(__xludf.DUMMYFUNCTION("FILTER(WholeNMJData!E:E,WholeNMJData!$B:$B=$B2481)"),216.3649)</f>
        <v>216.3649</v>
      </c>
      <c r="H2481" s="14">
        <f t="shared" si="4"/>
        <v>13.26247002</v>
      </c>
      <c r="I2481" s="14">
        <f>IFERROR(__xludf.DUMMYFUNCTION("FILTER(WholeNMJData!D:D,WholeNMJData!$B:$B=$B2481)"),185.7778)</f>
        <v>185.7778</v>
      </c>
    </row>
    <row r="2482">
      <c r="A2482" s="3"/>
      <c r="B2482" s="3" t="str">
        <f t="shared" si="3"/>
        <v>shi_05m_m67_a3_002</v>
      </c>
      <c r="C2482" s="9" t="s">
        <v>2523</v>
      </c>
      <c r="D2482" s="12">
        <v>5.0</v>
      </c>
      <c r="E2482" s="12">
        <v>2145.263</v>
      </c>
      <c r="F2482" s="12">
        <v>0.452583</v>
      </c>
      <c r="G2482" s="14">
        <f>IFERROR(__xludf.DUMMYFUNCTION("FILTER(WholeNMJData!E:E,WholeNMJData!$B:$B=$B2482)"),216.3649)</f>
        <v>216.3649</v>
      </c>
      <c r="H2482" s="14">
        <f t="shared" si="4"/>
        <v>9.915023185</v>
      </c>
      <c r="I2482" s="14">
        <f>IFERROR(__xludf.DUMMYFUNCTION("FILTER(WholeNMJData!D:D,WholeNMJData!$B:$B=$B2482)"),185.7778)</f>
        <v>185.7778</v>
      </c>
    </row>
    <row r="2483">
      <c r="A2483" s="3"/>
      <c r="B2483" s="3" t="str">
        <f t="shared" si="3"/>
        <v>shi_05m_m67_a3_002</v>
      </c>
      <c r="C2483" s="9" t="s">
        <v>2524</v>
      </c>
      <c r="D2483" s="12">
        <v>4.0</v>
      </c>
      <c r="E2483" s="12">
        <v>1738.2</v>
      </c>
      <c r="F2483" s="12">
        <v>0.503958</v>
      </c>
      <c r="G2483" s="14">
        <f>IFERROR(__xludf.DUMMYFUNCTION("FILTER(WholeNMJData!E:E,WholeNMJData!$B:$B=$B2483)"),216.3649)</f>
        <v>216.3649</v>
      </c>
      <c r="H2483" s="14">
        <f t="shared" si="4"/>
        <v>8.03365056</v>
      </c>
      <c r="I2483" s="14">
        <f>IFERROR(__xludf.DUMMYFUNCTION("FILTER(WholeNMJData!D:D,WholeNMJData!$B:$B=$B2483)"),185.7778)</f>
        <v>185.7778</v>
      </c>
    </row>
    <row r="2484">
      <c r="A2484" s="3"/>
      <c r="B2484" s="3" t="str">
        <f t="shared" si="3"/>
        <v>shi_05m_m67_a3_002</v>
      </c>
      <c r="C2484" s="9" t="s">
        <v>2525</v>
      </c>
      <c r="D2484" s="12">
        <v>7.0</v>
      </c>
      <c r="E2484" s="12">
        <v>2028.177</v>
      </c>
      <c r="F2484" s="12">
        <v>0.552112</v>
      </c>
      <c r="G2484" s="14">
        <f>IFERROR(__xludf.DUMMYFUNCTION("FILTER(WholeNMJData!E:E,WholeNMJData!$B:$B=$B2484)"),216.3649)</f>
        <v>216.3649</v>
      </c>
      <c r="H2484" s="14">
        <f t="shared" si="4"/>
        <v>9.373872564</v>
      </c>
      <c r="I2484" s="14">
        <f>IFERROR(__xludf.DUMMYFUNCTION("FILTER(WholeNMJData!D:D,WholeNMJData!$B:$B=$B2484)"),185.7778)</f>
        <v>185.7778</v>
      </c>
    </row>
    <row r="2485">
      <c r="A2485" s="3"/>
      <c r="B2485" s="3" t="str">
        <f t="shared" si="3"/>
        <v>shi_05m_m67_a3_002</v>
      </c>
      <c r="C2485" s="9" t="s">
        <v>2526</v>
      </c>
      <c r="D2485" s="12">
        <v>6.0</v>
      </c>
      <c r="E2485" s="12">
        <v>1962.28</v>
      </c>
      <c r="F2485" s="12">
        <v>0.613666</v>
      </c>
      <c r="G2485" s="14">
        <f>IFERROR(__xludf.DUMMYFUNCTION("FILTER(WholeNMJData!E:E,WholeNMJData!$B:$B=$B2485)"),216.3649)</f>
        <v>216.3649</v>
      </c>
      <c r="H2485" s="14">
        <f t="shared" si="4"/>
        <v>9.069308377</v>
      </c>
      <c r="I2485" s="14">
        <f>IFERROR(__xludf.DUMMYFUNCTION("FILTER(WholeNMJData!D:D,WholeNMJData!$B:$B=$B2485)"),185.7778)</f>
        <v>185.7778</v>
      </c>
    </row>
    <row r="2486">
      <c r="A2486" s="3"/>
      <c r="B2486" s="3" t="str">
        <f t="shared" si="3"/>
        <v>shi_05m_m67_a3_002</v>
      </c>
      <c r="C2486" s="9" t="s">
        <v>2527</v>
      </c>
      <c r="D2486" s="12">
        <v>29.0</v>
      </c>
      <c r="E2486" s="12">
        <v>3143.757</v>
      </c>
      <c r="F2486" s="12">
        <v>0.887181</v>
      </c>
      <c r="G2486" s="14">
        <f>IFERROR(__xludf.DUMMYFUNCTION("FILTER(WholeNMJData!E:E,WholeNMJData!$B:$B=$B2486)"),216.3649)</f>
        <v>216.3649</v>
      </c>
      <c r="H2486" s="14">
        <f t="shared" si="4"/>
        <v>14.52988447</v>
      </c>
      <c r="I2486" s="14">
        <f>IFERROR(__xludf.DUMMYFUNCTION("FILTER(WholeNMJData!D:D,WholeNMJData!$B:$B=$B2486)"),185.7778)</f>
        <v>185.7778</v>
      </c>
    </row>
    <row r="2487">
      <c r="A2487" s="3"/>
      <c r="B2487" s="3" t="str">
        <f t="shared" si="3"/>
        <v>shi_05m_m67_a3_002</v>
      </c>
      <c r="C2487" s="9" t="s">
        <v>2528</v>
      </c>
      <c r="D2487" s="12">
        <v>4.0</v>
      </c>
      <c r="E2487" s="12">
        <v>1841.985</v>
      </c>
      <c r="F2487" s="12">
        <v>0.115453</v>
      </c>
      <c r="G2487" s="14">
        <f>IFERROR(__xludf.DUMMYFUNCTION("FILTER(WholeNMJData!E:E,WholeNMJData!$B:$B=$B2487)"),216.3649)</f>
        <v>216.3649</v>
      </c>
      <c r="H2487" s="14">
        <f t="shared" si="4"/>
        <v>8.51332633</v>
      </c>
      <c r="I2487" s="14">
        <f>IFERROR(__xludf.DUMMYFUNCTION("FILTER(WholeNMJData!D:D,WholeNMJData!$B:$B=$B2487)"),185.7778)</f>
        <v>185.7778</v>
      </c>
    </row>
    <row r="2488">
      <c r="A2488" s="3"/>
      <c r="B2488" s="3" t="str">
        <f t="shared" si="3"/>
        <v>shi_05m_m67_a3_002</v>
      </c>
      <c r="C2488" s="9" t="s">
        <v>2529</v>
      </c>
      <c r="D2488" s="12">
        <v>3.0</v>
      </c>
      <c r="E2488" s="12">
        <v>1647.693</v>
      </c>
      <c r="F2488" s="12">
        <v>0.18119</v>
      </c>
      <c r="G2488" s="14">
        <f>IFERROR(__xludf.DUMMYFUNCTION("FILTER(WholeNMJData!E:E,WholeNMJData!$B:$B=$B2488)"),216.3649)</f>
        <v>216.3649</v>
      </c>
      <c r="H2488" s="14">
        <f t="shared" si="4"/>
        <v>7.615343339</v>
      </c>
      <c r="I2488" s="14">
        <f>IFERROR(__xludf.DUMMYFUNCTION("FILTER(WholeNMJData!D:D,WholeNMJData!$B:$B=$B2488)"),185.7778)</f>
        <v>185.7778</v>
      </c>
    </row>
    <row r="2489">
      <c r="A2489" s="3"/>
      <c r="B2489" s="3" t="str">
        <f t="shared" si="3"/>
        <v>shi_05m_m67_a3_002</v>
      </c>
      <c r="C2489" s="9" t="s">
        <v>2530</v>
      </c>
      <c r="D2489" s="12">
        <v>9.0</v>
      </c>
      <c r="E2489" s="12">
        <v>2186.585</v>
      </c>
      <c r="F2489" s="12">
        <v>0.867849</v>
      </c>
      <c r="G2489" s="14">
        <f>IFERROR(__xludf.DUMMYFUNCTION("FILTER(WholeNMJData!E:E,WholeNMJData!$B:$B=$B2489)"),216.3649)</f>
        <v>216.3649</v>
      </c>
      <c r="H2489" s="14">
        <f t="shared" si="4"/>
        <v>10.1060061</v>
      </c>
      <c r="I2489" s="14">
        <f>IFERROR(__xludf.DUMMYFUNCTION("FILTER(WholeNMJData!D:D,WholeNMJData!$B:$B=$B2489)"),185.7778)</f>
        <v>185.7778</v>
      </c>
    </row>
    <row r="2490">
      <c r="A2490" s="3"/>
      <c r="B2490" s="3" t="str">
        <f t="shared" si="3"/>
        <v>shi_05m_m67_a3_002</v>
      </c>
      <c r="C2490" s="9" t="s">
        <v>2531</v>
      </c>
      <c r="D2490" s="12">
        <v>11.0</v>
      </c>
      <c r="E2490" s="12">
        <v>2046.872</v>
      </c>
      <c r="F2490" s="12">
        <v>0.444688</v>
      </c>
      <c r="G2490" s="14">
        <f>IFERROR(__xludf.DUMMYFUNCTION("FILTER(WholeNMJData!E:E,WholeNMJData!$B:$B=$B2490)"),216.3649)</f>
        <v>216.3649</v>
      </c>
      <c r="H2490" s="14">
        <f t="shared" si="4"/>
        <v>9.460277522</v>
      </c>
      <c r="I2490" s="14">
        <f>IFERROR(__xludf.DUMMYFUNCTION("FILTER(WholeNMJData!D:D,WholeNMJData!$B:$B=$B2490)"),185.7778)</f>
        <v>185.7778</v>
      </c>
    </row>
    <row r="2491">
      <c r="A2491" s="3"/>
      <c r="B2491" s="3" t="str">
        <f t="shared" si="3"/>
        <v>shi_05m_m67_a3_002</v>
      </c>
      <c r="C2491" s="9" t="s">
        <v>2532</v>
      </c>
      <c r="D2491" s="12">
        <v>26.0</v>
      </c>
      <c r="E2491" s="12">
        <v>2099.24</v>
      </c>
      <c r="F2491" s="12">
        <v>0.696184</v>
      </c>
      <c r="G2491" s="14">
        <f>IFERROR(__xludf.DUMMYFUNCTION("FILTER(WholeNMJData!E:E,WholeNMJData!$B:$B=$B2491)"),216.3649)</f>
        <v>216.3649</v>
      </c>
      <c r="H2491" s="14">
        <f t="shared" si="4"/>
        <v>9.702313083</v>
      </c>
      <c r="I2491" s="14">
        <f>IFERROR(__xludf.DUMMYFUNCTION("FILTER(WholeNMJData!D:D,WholeNMJData!$B:$B=$B2491)"),185.7778)</f>
        <v>185.7778</v>
      </c>
    </row>
    <row r="2492">
      <c r="A2492" s="3"/>
      <c r="B2492" s="3" t="str">
        <f t="shared" si="3"/>
        <v>shi_05m_m67_a3_002</v>
      </c>
      <c r="C2492" s="9" t="s">
        <v>2533</v>
      </c>
      <c r="D2492" s="12">
        <v>27.0</v>
      </c>
      <c r="E2492" s="12">
        <v>2094.715</v>
      </c>
      <c r="F2492" s="12">
        <v>0.980352</v>
      </c>
      <c r="G2492" s="14">
        <f>IFERROR(__xludf.DUMMYFUNCTION("FILTER(WholeNMJData!E:E,WholeNMJData!$B:$B=$B2492)"),216.3649)</f>
        <v>216.3649</v>
      </c>
      <c r="H2492" s="14">
        <f t="shared" si="4"/>
        <v>9.68139934</v>
      </c>
      <c r="I2492" s="14">
        <f>IFERROR(__xludf.DUMMYFUNCTION("FILTER(WholeNMJData!D:D,WholeNMJData!$B:$B=$B2492)"),185.7778)</f>
        <v>185.7778</v>
      </c>
    </row>
    <row r="2493">
      <c r="A2493" s="3"/>
      <c r="B2493" s="3" t="str">
        <f t="shared" si="3"/>
        <v>shi_05m_m67_a3_003</v>
      </c>
      <c r="C2493" s="9" t="s">
        <v>2534</v>
      </c>
      <c r="D2493" s="12">
        <v>89.0</v>
      </c>
      <c r="E2493" s="12">
        <v>3690.027</v>
      </c>
      <c r="F2493" s="12">
        <v>1.025791</v>
      </c>
      <c r="G2493" s="14">
        <f>IFERROR(__xludf.DUMMYFUNCTION("FILTER(WholeNMJData!E:E,WholeNMJData!$B:$B=$B2493)"),171.6893)</f>
        <v>171.6893</v>
      </c>
      <c r="H2493" s="14">
        <f t="shared" si="4"/>
        <v>21.49246925</v>
      </c>
      <c r="I2493" s="14">
        <f>IFERROR(__xludf.DUMMYFUNCTION("FILTER(WholeNMJData!D:D,WholeNMJData!$B:$B=$B2493)"),48.40889)</f>
        <v>48.40889</v>
      </c>
    </row>
    <row r="2494">
      <c r="A2494" s="3"/>
      <c r="B2494" s="3" t="str">
        <f t="shared" si="3"/>
        <v>shi_05m_m67_a3_003</v>
      </c>
      <c r="C2494" s="9" t="s">
        <v>2535</v>
      </c>
      <c r="D2494" s="12">
        <v>4.0</v>
      </c>
      <c r="E2494" s="12">
        <v>1571.119</v>
      </c>
      <c r="F2494" s="12">
        <v>0.611607</v>
      </c>
      <c r="G2494" s="14">
        <f>IFERROR(__xludf.DUMMYFUNCTION("FILTER(WholeNMJData!E:E,WholeNMJData!$B:$B=$B2494)"),171.6893)</f>
        <v>171.6893</v>
      </c>
      <c r="H2494" s="14">
        <f t="shared" si="4"/>
        <v>9.150943012</v>
      </c>
      <c r="I2494" s="14">
        <f>IFERROR(__xludf.DUMMYFUNCTION("FILTER(WholeNMJData!D:D,WholeNMJData!$B:$B=$B2494)"),48.40889)</f>
        <v>48.40889</v>
      </c>
    </row>
    <row r="2495">
      <c r="A2495" s="3"/>
      <c r="B2495" s="3" t="str">
        <f t="shared" si="3"/>
        <v>shi_05m_m67_a3_003</v>
      </c>
      <c r="C2495" s="9" t="s">
        <v>2536</v>
      </c>
      <c r="D2495" s="12">
        <v>8.0</v>
      </c>
      <c r="E2495" s="12">
        <v>1741.332</v>
      </c>
      <c r="F2495" s="12">
        <v>0.653909</v>
      </c>
      <c r="G2495" s="14">
        <f>IFERROR(__xludf.DUMMYFUNCTION("FILTER(WholeNMJData!E:E,WholeNMJData!$B:$B=$B2495)"),171.6893)</f>
        <v>171.6893</v>
      </c>
      <c r="H2495" s="14">
        <f t="shared" si="4"/>
        <v>10.14234434</v>
      </c>
      <c r="I2495" s="14">
        <f>IFERROR(__xludf.DUMMYFUNCTION("FILTER(WholeNMJData!D:D,WholeNMJData!$B:$B=$B2495)"),48.40889)</f>
        <v>48.40889</v>
      </c>
    </row>
    <row r="2496">
      <c r="A2496" s="3"/>
      <c r="B2496" s="3" t="str">
        <f t="shared" si="3"/>
        <v>shi_05m_m67_a3_003</v>
      </c>
      <c r="C2496" s="9" t="s">
        <v>2537</v>
      </c>
      <c r="D2496" s="12">
        <v>4.0</v>
      </c>
      <c r="E2496" s="12">
        <v>1571.882</v>
      </c>
      <c r="F2496" s="12">
        <v>0.966732</v>
      </c>
      <c r="G2496" s="14">
        <f>IFERROR(__xludf.DUMMYFUNCTION("FILTER(WholeNMJData!E:E,WholeNMJData!$B:$B=$B2496)"),171.6893)</f>
        <v>171.6893</v>
      </c>
      <c r="H2496" s="14">
        <f t="shared" si="4"/>
        <v>9.155387086</v>
      </c>
      <c r="I2496" s="14">
        <f>IFERROR(__xludf.DUMMYFUNCTION("FILTER(WholeNMJData!D:D,WholeNMJData!$B:$B=$B2496)"),48.40889)</f>
        <v>48.40889</v>
      </c>
    </row>
    <row r="2497">
      <c r="A2497" s="3"/>
      <c r="B2497" s="3" t="str">
        <f t="shared" si="3"/>
        <v>shi_05m_m67_a3_003</v>
      </c>
      <c r="C2497" s="9" t="s">
        <v>2538</v>
      </c>
      <c r="D2497" s="12">
        <v>3.0</v>
      </c>
      <c r="E2497" s="12">
        <v>1077.422</v>
      </c>
      <c r="F2497" s="12">
        <v>0.394526</v>
      </c>
      <c r="G2497" s="14">
        <f>IFERROR(__xludf.DUMMYFUNCTION("FILTER(WholeNMJData!E:E,WholeNMJData!$B:$B=$B2497)"),171.6893)</f>
        <v>171.6893</v>
      </c>
      <c r="H2497" s="14">
        <f t="shared" si="4"/>
        <v>6.27541728</v>
      </c>
      <c r="I2497" s="14">
        <f>IFERROR(__xludf.DUMMYFUNCTION("FILTER(WholeNMJData!D:D,WholeNMJData!$B:$B=$B2497)"),48.40889)</f>
        <v>48.40889</v>
      </c>
    </row>
    <row r="2498">
      <c r="A2498" s="3"/>
      <c r="B2498" s="3" t="str">
        <f t="shared" si="3"/>
        <v>shi_05m_m67_a3_003</v>
      </c>
      <c r="C2498" s="9" t="s">
        <v>2539</v>
      </c>
      <c r="D2498" s="12">
        <v>5.0</v>
      </c>
      <c r="E2498" s="12">
        <v>1218.231</v>
      </c>
      <c r="F2498" s="12">
        <v>0.558238</v>
      </c>
      <c r="G2498" s="14">
        <f>IFERROR(__xludf.DUMMYFUNCTION("FILTER(WholeNMJData!E:E,WholeNMJData!$B:$B=$B2498)"),171.6893)</f>
        <v>171.6893</v>
      </c>
      <c r="H2498" s="14">
        <f t="shared" si="4"/>
        <v>7.095555751</v>
      </c>
      <c r="I2498" s="14">
        <f>IFERROR(__xludf.DUMMYFUNCTION("FILTER(WholeNMJData!D:D,WholeNMJData!$B:$B=$B2498)"),48.40889)</f>
        <v>48.40889</v>
      </c>
    </row>
    <row r="2499">
      <c r="A2499" s="3"/>
      <c r="B2499" s="3" t="str">
        <f t="shared" si="3"/>
        <v>shi_05m_m67_a3_003</v>
      </c>
      <c r="C2499" s="9" t="s">
        <v>2540</v>
      </c>
      <c r="D2499" s="12">
        <v>3.0</v>
      </c>
      <c r="E2499" s="12">
        <v>1627.184</v>
      </c>
      <c r="F2499" s="12">
        <v>0.455736</v>
      </c>
      <c r="G2499" s="14">
        <f>IFERROR(__xludf.DUMMYFUNCTION("FILTER(WholeNMJData!E:E,WholeNMJData!$B:$B=$B2499)"),171.6893)</f>
        <v>171.6893</v>
      </c>
      <c r="H2499" s="14">
        <f t="shared" si="4"/>
        <v>9.477492191</v>
      </c>
      <c r="I2499" s="14">
        <f>IFERROR(__xludf.DUMMYFUNCTION("FILTER(WholeNMJData!D:D,WholeNMJData!$B:$B=$B2499)"),48.40889)</f>
        <v>48.40889</v>
      </c>
    </row>
    <row r="2500">
      <c r="A2500" s="3"/>
      <c r="B2500" s="3" t="str">
        <f t="shared" si="3"/>
        <v>shi_05m_m67_a3_003</v>
      </c>
      <c r="C2500" s="9" t="s">
        <v>2541</v>
      </c>
      <c r="D2500" s="12">
        <v>43.0</v>
      </c>
      <c r="E2500" s="12">
        <v>1734.668</v>
      </c>
      <c r="F2500" s="12">
        <v>0.77142</v>
      </c>
      <c r="G2500" s="14">
        <f>IFERROR(__xludf.DUMMYFUNCTION("FILTER(WholeNMJData!E:E,WholeNMJData!$B:$B=$B2500)"),171.6893)</f>
        <v>171.6893</v>
      </c>
      <c r="H2500" s="14">
        <f t="shared" si="4"/>
        <v>10.10353004</v>
      </c>
      <c r="I2500" s="14">
        <f>IFERROR(__xludf.DUMMYFUNCTION("FILTER(WholeNMJData!D:D,WholeNMJData!$B:$B=$B2500)"),48.40889)</f>
        <v>48.40889</v>
      </c>
    </row>
    <row r="2501">
      <c r="A2501" s="3"/>
      <c r="B2501" s="3" t="str">
        <f t="shared" si="3"/>
        <v>shi_05m_m67_a3_003</v>
      </c>
      <c r="C2501" s="9" t="s">
        <v>2542</v>
      </c>
      <c r="D2501" s="12">
        <v>3.0</v>
      </c>
      <c r="E2501" s="12">
        <v>1404.839</v>
      </c>
      <c r="F2501" s="12">
        <v>0.397138</v>
      </c>
      <c r="G2501" s="14">
        <f>IFERROR(__xludf.DUMMYFUNCTION("FILTER(WholeNMJData!E:E,WholeNMJData!$B:$B=$B2501)"),171.6893)</f>
        <v>171.6893</v>
      </c>
      <c r="H2501" s="14">
        <f t="shared" si="4"/>
        <v>8.182449343</v>
      </c>
      <c r="I2501" s="14">
        <f>IFERROR(__xludf.DUMMYFUNCTION("FILTER(WholeNMJData!D:D,WholeNMJData!$B:$B=$B2501)"),48.40889)</f>
        <v>48.40889</v>
      </c>
    </row>
    <row r="2502">
      <c r="A2502" s="3"/>
      <c r="B2502" s="3" t="str">
        <f t="shared" si="3"/>
        <v>shi_05m_m67_a3_003</v>
      </c>
      <c r="C2502" s="9" t="s">
        <v>2543</v>
      </c>
      <c r="D2502" s="12">
        <v>14.0</v>
      </c>
      <c r="E2502" s="12">
        <v>1453.668</v>
      </c>
      <c r="F2502" s="12">
        <v>0.457557</v>
      </c>
      <c r="G2502" s="14">
        <f>IFERROR(__xludf.DUMMYFUNCTION("FILTER(WholeNMJData!E:E,WholeNMJData!$B:$B=$B2502)"),171.6893)</f>
        <v>171.6893</v>
      </c>
      <c r="H2502" s="14">
        <f t="shared" si="4"/>
        <v>8.466852623</v>
      </c>
      <c r="I2502" s="14">
        <f>IFERROR(__xludf.DUMMYFUNCTION("FILTER(WholeNMJData!D:D,WholeNMJData!$B:$B=$B2502)"),48.40889)</f>
        <v>48.40889</v>
      </c>
    </row>
    <row r="2503">
      <c r="A2503" s="3"/>
      <c r="B2503" s="3" t="str">
        <f t="shared" si="3"/>
        <v>shi_05m_m67_a3_003</v>
      </c>
      <c r="C2503" s="9" t="s">
        <v>2544</v>
      </c>
      <c r="D2503" s="12">
        <v>4.0</v>
      </c>
      <c r="E2503" s="12">
        <v>1586.866</v>
      </c>
      <c r="F2503" s="12">
        <v>0.334166</v>
      </c>
      <c r="G2503" s="14">
        <f>IFERROR(__xludf.DUMMYFUNCTION("FILTER(WholeNMJData!E:E,WholeNMJData!$B:$B=$B2503)"),171.6893)</f>
        <v>171.6893</v>
      </c>
      <c r="H2503" s="14">
        <f t="shared" si="4"/>
        <v>9.242661016</v>
      </c>
      <c r="I2503" s="14">
        <f>IFERROR(__xludf.DUMMYFUNCTION("FILTER(WholeNMJData!D:D,WholeNMJData!$B:$B=$B2503)"),48.40889)</f>
        <v>48.40889</v>
      </c>
    </row>
    <row r="2504">
      <c r="A2504" s="3"/>
      <c r="B2504" s="3" t="str">
        <f t="shared" si="3"/>
        <v>shi_05m_m67_a3_003</v>
      </c>
      <c r="C2504" s="9" t="s">
        <v>2545</v>
      </c>
      <c r="D2504" s="12">
        <v>24.0</v>
      </c>
      <c r="E2504" s="12">
        <v>1812.539</v>
      </c>
      <c r="F2504" s="12">
        <v>0.573288</v>
      </c>
      <c r="G2504" s="14">
        <f>IFERROR(__xludf.DUMMYFUNCTION("FILTER(WholeNMJData!E:E,WholeNMJData!$B:$B=$B2504)"),171.6893)</f>
        <v>171.6893</v>
      </c>
      <c r="H2504" s="14">
        <f t="shared" si="4"/>
        <v>10.55708772</v>
      </c>
      <c r="I2504" s="14">
        <f>IFERROR(__xludf.DUMMYFUNCTION("FILTER(WholeNMJData!D:D,WholeNMJData!$B:$B=$B2504)"),48.40889)</f>
        <v>48.40889</v>
      </c>
    </row>
    <row r="2505">
      <c r="A2505" s="3"/>
      <c r="B2505" s="3" t="str">
        <f t="shared" si="3"/>
        <v>shi_05m_m67_a3_003</v>
      </c>
      <c r="C2505" s="9" t="s">
        <v>2546</v>
      </c>
      <c r="D2505" s="12">
        <v>3.0</v>
      </c>
      <c r="E2505" s="12">
        <v>1417.131</v>
      </c>
      <c r="F2505" s="12">
        <v>0.21207</v>
      </c>
      <c r="G2505" s="14">
        <f>IFERROR(__xludf.DUMMYFUNCTION("FILTER(WholeNMJData!E:E,WholeNMJData!$B:$B=$B2505)"),171.6893)</f>
        <v>171.6893</v>
      </c>
      <c r="H2505" s="14">
        <f t="shared" si="4"/>
        <v>8.254043787</v>
      </c>
      <c r="I2505" s="14">
        <f>IFERROR(__xludf.DUMMYFUNCTION("FILTER(WholeNMJData!D:D,WholeNMJData!$B:$B=$B2505)"),48.40889)</f>
        <v>48.40889</v>
      </c>
    </row>
    <row r="2506">
      <c r="A2506" s="3"/>
      <c r="B2506" s="3" t="str">
        <f t="shared" si="3"/>
        <v>shi_05m_m67_a3_003</v>
      </c>
      <c r="C2506" s="9" t="s">
        <v>2547</v>
      </c>
      <c r="D2506" s="12">
        <v>13.0</v>
      </c>
      <c r="E2506" s="12">
        <v>1469.592</v>
      </c>
      <c r="F2506" s="12">
        <v>0.743993</v>
      </c>
      <c r="G2506" s="14">
        <f>IFERROR(__xludf.DUMMYFUNCTION("FILTER(WholeNMJData!E:E,WholeNMJData!$B:$B=$B2506)"),171.6893)</f>
        <v>171.6893</v>
      </c>
      <c r="H2506" s="14">
        <f t="shared" si="4"/>
        <v>8.559601559</v>
      </c>
      <c r="I2506" s="14">
        <f>IFERROR(__xludf.DUMMYFUNCTION("FILTER(WholeNMJData!D:D,WholeNMJData!$B:$B=$B2506)"),48.40889)</f>
        <v>48.40889</v>
      </c>
    </row>
    <row r="2507">
      <c r="A2507" s="3"/>
      <c r="B2507" s="3" t="str">
        <f t="shared" si="3"/>
        <v>shi_05m_m67_a3_003</v>
      </c>
      <c r="C2507" s="9" t="s">
        <v>2548</v>
      </c>
      <c r="D2507" s="12">
        <v>46.0</v>
      </c>
      <c r="E2507" s="12">
        <v>2851.79</v>
      </c>
      <c r="F2507" s="12">
        <v>1.034125</v>
      </c>
      <c r="G2507" s="14">
        <f>IFERROR(__xludf.DUMMYFUNCTION("FILTER(WholeNMJData!E:E,WholeNMJData!$B:$B=$B2507)"),171.6893)</f>
        <v>171.6893</v>
      </c>
      <c r="H2507" s="14">
        <f t="shared" si="4"/>
        <v>16.61017897</v>
      </c>
      <c r="I2507" s="14">
        <f>IFERROR(__xludf.DUMMYFUNCTION("FILTER(WholeNMJData!D:D,WholeNMJData!$B:$B=$B2507)"),48.40889)</f>
        <v>48.40889</v>
      </c>
    </row>
    <row r="2508">
      <c r="A2508" s="3"/>
      <c r="B2508" s="3" t="str">
        <f t="shared" si="3"/>
        <v>shi_05m_m67_a3_003</v>
      </c>
      <c r="C2508" s="9" t="s">
        <v>2549</v>
      </c>
      <c r="D2508" s="12">
        <v>6.0</v>
      </c>
      <c r="E2508" s="12">
        <v>1333.692</v>
      </c>
      <c r="F2508" s="12">
        <v>0.347226</v>
      </c>
      <c r="G2508" s="14">
        <f>IFERROR(__xludf.DUMMYFUNCTION("FILTER(WholeNMJData!E:E,WholeNMJData!$B:$B=$B2508)"),171.6893)</f>
        <v>171.6893</v>
      </c>
      <c r="H2508" s="14">
        <f t="shared" si="4"/>
        <v>7.768055435</v>
      </c>
      <c r="I2508" s="14">
        <f>IFERROR(__xludf.DUMMYFUNCTION("FILTER(WholeNMJData!D:D,WholeNMJData!$B:$B=$B2508)"),48.40889)</f>
        <v>48.40889</v>
      </c>
    </row>
    <row r="2509">
      <c r="A2509" s="3"/>
      <c r="B2509" s="3" t="str">
        <f t="shared" si="3"/>
        <v>shi_05m_m67_a3_003</v>
      </c>
      <c r="C2509" s="9" t="s">
        <v>2550</v>
      </c>
      <c r="D2509" s="12">
        <v>14.0</v>
      </c>
      <c r="E2509" s="12">
        <v>1557.495</v>
      </c>
      <c r="F2509" s="12">
        <v>0.918499</v>
      </c>
      <c r="G2509" s="14">
        <f>IFERROR(__xludf.DUMMYFUNCTION("FILTER(WholeNMJData!E:E,WholeNMJData!$B:$B=$B2509)"),171.6893)</f>
        <v>171.6893</v>
      </c>
      <c r="H2509" s="14">
        <f t="shared" si="4"/>
        <v>9.071590367</v>
      </c>
      <c r="I2509" s="14">
        <f>IFERROR(__xludf.DUMMYFUNCTION("FILTER(WholeNMJData!D:D,WholeNMJData!$B:$B=$B2509)"),48.40889)</f>
        <v>48.40889</v>
      </c>
    </row>
    <row r="2510">
      <c r="A2510" s="3"/>
      <c r="B2510" s="3" t="str">
        <f t="shared" si="3"/>
        <v>shi_05m_m67_a3_003</v>
      </c>
      <c r="C2510" s="9" t="s">
        <v>2551</v>
      </c>
      <c r="D2510" s="12">
        <v>5.0</v>
      </c>
      <c r="E2510" s="12">
        <v>1319.25</v>
      </c>
      <c r="F2510" s="12">
        <v>0.434982</v>
      </c>
      <c r="G2510" s="14">
        <f>IFERROR(__xludf.DUMMYFUNCTION("FILTER(WholeNMJData!E:E,WholeNMJData!$B:$B=$B2510)"),171.6893)</f>
        <v>171.6893</v>
      </c>
      <c r="H2510" s="14">
        <f t="shared" si="4"/>
        <v>7.68393837</v>
      </c>
      <c r="I2510" s="14">
        <f>IFERROR(__xludf.DUMMYFUNCTION("FILTER(WholeNMJData!D:D,WholeNMJData!$B:$B=$B2510)"),48.40889)</f>
        <v>48.40889</v>
      </c>
    </row>
    <row r="2511">
      <c r="A2511" s="3"/>
      <c r="B2511" s="3" t="str">
        <f t="shared" si="3"/>
        <v>shi_05m_m67_a3_003</v>
      </c>
      <c r="C2511" s="9" t="s">
        <v>2552</v>
      </c>
      <c r="D2511" s="12">
        <v>5.0</v>
      </c>
      <c r="E2511" s="12">
        <v>1345.488</v>
      </c>
      <c r="F2511" s="12">
        <v>0.520898</v>
      </c>
      <c r="G2511" s="14">
        <f>IFERROR(__xludf.DUMMYFUNCTION("FILTER(WholeNMJData!E:E,WholeNMJData!$B:$B=$B2511)"),171.6893)</f>
        <v>171.6893</v>
      </c>
      <c r="H2511" s="14">
        <f t="shared" si="4"/>
        <v>7.83676094</v>
      </c>
      <c r="I2511" s="14">
        <f>IFERROR(__xludf.DUMMYFUNCTION("FILTER(WholeNMJData!D:D,WholeNMJData!$B:$B=$B2511)"),48.40889)</f>
        <v>48.40889</v>
      </c>
    </row>
    <row r="2512">
      <c r="A2512" s="3"/>
      <c r="B2512" s="3" t="str">
        <f t="shared" si="3"/>
        <v>shi_05m_m67_a3_003</v>
      </c>
      <c r="C2512" s="9" t="s">
        <v>2553</v>
      </c>
      <c r="D2512" s="12">
        <v>9.0</v>
      </c>
      <c r="E2512" s="12">
        <v>1435.836</v>
      </c>
      <c r="F2512" s="12">
        <v>0.297677</v>
      </c>
      <c r="G2512" s="14">
        <f>IFERROR(__xludf.DUMMYFUNCTION("FILTER(WholeNMJData!E:E,WholeNMJData!$B:$B=$B2512)"),171.6893)</f>
        <v>171.6893</v>
      </c>
      <c r="H2512" s="14">
        <f t="shared" si="4"/>
        <v>8.362990588</v>
      </c>
      <c r="I2512" s="14">
        <f>IFERROR(__xludf.DUMMYFUNCTION("FILTER(WholeNMJData!D:D,WholeNMJData!$B:$B=$B2512)"),48.40889)</f>
        <v>48.40889</v>
      </c>
    </row>
    <row r="2513">
      <c r="A2513" s="3"/>
      <c r="B2513" s="3" t="str">
        <f t="shared" si="3"/>
        <v>shi_05m_m67_a3_003</v>
      </c>
      <c r="C2513" s="9" t="s">
        <v>2554</v>
      </c>
      <c r="D2513" s="12">
        <v>26.0</v>
      </c>
      <c r="E2513" s="12">
        <v>1722.066</v>
      </c>
      <c r="F2513" s="12">
        <v>0.684604</v>
      </c>
      <c r="G2513" s="14">
        <f>IFERROR(__xludf.DUMMYFUNCTION("FILTER(WholeNMJData!E:E,WholeNMJData!$B:$B=$B2513)"),171.6893)</f>
        <v>171.6893</v>
      </c>
      <c r="H2513" s="14">
        <f t="shared" si="4"/>
        <v>10.03013001</v>
      </c>
      <c r="I2513" s="14">
        <f>IFERROR(__xludf.DUMMYFUNCTION("FILTER(WholeNMJData!D:D,WholeNMJData!$B:$B=$B2513)"),48.40889)</f>
        <v>48.40889</v>
      </c>
    </row>
    <row r="2514">
      <c r="A2514" s="3"/>
      <c r="B2514" s="3" t="str">
        <f t="shared" si="3"/>
        <v>shi_05m_m67_a3_003</v>
      </c>
      <c r="C2514" s="9" t="s">
        <v>2555</v>
      </c>
      <c r="D2514" s="12">
        <v>7.0</v>
      </c>
      <c r="E2514" s="12">
        <v>1473.493</v>
      </c>
      <c r="F2514" s="12">
        <v>0.606089</v>
      </c>
      <c r="G2514" s="14">
        <f>IFERROR(__xludf.DUMMYFUNCTION("FILTER(WholeNMJData!E:E,WholeNMJData!$B:$B=$B2514)"),171.6893)</f>
        <v>171.6893</v>
      </c>
      <c r="H2514" s="14">
        <f t="shared" si="4"/>
        <v>8.582322835</v>
      </c>
      <c r="I2514" s="14">
        <f>IFERROR(__xludf.DUMMYFUNCTION("FILTER(WholeNMJData!D:D,WholeNMJData!$B:$B=$B2514)"),48.40889)</f>
        <v>48.40889</v>
      </c>
    </row>
    <row r="2515">
      <c r="A2515" s="3"/>
      <c r="B2515" s="3" t="str">
        <f t="shared" si="3"/>
        <v>shi_05m_m67_a3_003</v>
      </c>
      <c r="C2515" s="9" t="s">
        <v>2556</v>
      </c>
      <c r="D2515" s="12">
        <v>3.0</v>
      </c>
      <c r="E2515" s="12">
        <v>1417.376</v>
      </c>
      <c r="F2515" s="12">
        <v>0.347116</v>
      </c>
      <c r="G2515" s="14">
        <f>IFERROR(__xludf.DUMMYFUNCTION("FILTER(WholeNMJData!E:E,WholeNMJData!$B:$B=$B2515)"),171.6893)</f>
        <v>171.6893</v>
      </c>
      <c r="H2515" s="14">
        <f t="shared" si="4"/>
        <v>8.255470784</v>
      </c>
      <c r="I2515" s="14">
        <f>IFERROR(__xludf.DUMMYFUNCTION("FILTER(WholeNMJData!D:D,WholeNMJData!$B:$B=$B2515)"),48.40889)</f>
        <v>48.40889</v>
      </c>
    </row>
    <row r="2516">
      <c r="A2516" s="3"/>
      <c r="B2516" s="3" t="str">
        <f t="shared" si="3"/>
        <v>shi_05m_m67_a3_003</v>
      </c>
      <c r="C2516" s="9" t="s">
        <v>2557</v>
      </c>
      <c r="D2516" s="12">
        <v>4.0</v>
      </c>
      <c r="E2516" s="12">
        <v>1611.101</v>
      </c>
      <c r="F2516" s="12">
        <v>0.667377</v>
      </c>
      <c r="G2516" s="14">
        <f>IFERROR(__xludf.DUMMYFUNCTION("FILTER(WholeNMJData!E:E,WholeNMJData!$B:$B=$B2516)"),171.6893)</f>
        <v>171.6893</v>
      </c>
      <c r="H2516" s="14">
        <f t="shared" si="4"/>
        <v>9.383817163</v>
      </c>
      <c r="I2516" s="14">
        <f>IFERROR(__xludf.DUMMYFUNCTION("FILTER(WholeNMJData!D:D,WholeNMJData!$B:$B=$B2516)"),48.40889)</f>
        <v>48.40889</v>
      </c>
    </row>
    <row r="2517">
      <c r="A2517" s="3"/>
      <c r="B2517" s="3" t="str">
        <f t="shared" si="3"/>
        <v>shi_05m_m67_a3_003</v>
      </c>
      <c r="C2517" s="9" t="s">
        <v>2558</v>
      </c>
      <c r="D2517" s="12">
        <v>26.0</v>
      </c>
      <c r="E2517" s="12">
        <v>1566.427</v>
      </c>
      <c r="F2517" s="12">
        <v>0.981661</v>
      </c>
      <c r="G2517" s="14">
        <f>IFERROR(__xludf.DUMMYFUNCTION("FILTER(WholeNMJData!E:E,WholeNMJData!$B:$B=$B2517)"),171.6893)</f>
        <v>171.6893</v>
      </c>
      <c r="H2517" s="14">
        <f t="shared" si="4"/>
        <v>9.123614576</v>
      </c>
      <c r="I2517" s="14">
        <f>IFERROR(__xludf.DUMMYFUNCTION("FILTER(WholeNMJData!D:D,WholeNMJData!$B:$B=$B2517)"),48.40889)</f>
        <v>48.40889</v>
      </c>
    </row>
    <row r="2518">
      <c r="A2518" s="3"/>
      <c r="B2518" s="3" t="str">
        <f t="shared" si="3"/>
        <v>shi_05m_m67_a3_003</v>
      </c>
      <c r="C2518" s="9" t="s">
        <v>2559</v>
      </c>
      <c r="D2518" s="12">
        <v>4.0</v>
      </c>
      <c r="E2518" s="12">
        <v>1335.304</v>
      </c>
      <c r="F2518" s="12">
        <v>0.921455</v>
      </c>
      <c r="G2518" s="14">
        <f>IFERROR(__xludf.DUMMYFUNCTION("FILTER(WholeNMJData!E:E,WholeNMJData!$B:$B=$B2518)"),171.6893)</f>
        <v>171.6893</v>
      </c>
      <c r="H2518" s="14">
        <f t="shared" si="4"/>
        <v>7.777444488</v>
      </c>
      <c r="I2518" s="14">
        <f>IFERROR(__xludf.DUMMYFUNCTION("FILTER(WholeNMJData!D:D,WholeNMJData!$B:$B=$B2518)"),48.40889)</f>
        <v>48.40889</v>
      </c>
    </row>
    <row r="2519">
      <c r="A2519" s="3"/>
      <c r="B2519" s="3" t="str">
        <f t="shared" si="3"/>
        <v>shi_05m_m67_a3_003</v>
      </c>
      <c r="C2519" s="9" t="s">
        <v>2560</v>
      </c>
      <c r="D2519" s="12">
        <v>8.0</v>
      </c>
      <c r="E2519" s="12">
        <v>1510.31</v>
      </c>
      <c r="F2519" s="12">
        <v>0.275982</v>
      </c>
      <c r="G2519" s="14">
        <f>IFERROR(__xludf.DUMMYFUNCTION("FILTER(WholeNMJData!E:E,WholeNMJData!$B:$B=$B2519)"),171.6893)</f>
        <v>171.6893</v>
      </c>
      <c r="H2519" s="14">
        <f t="shared" si="4"/>
        <v>8.796762524</v>
      </c>
      <c r="I2519" s="14">
        <f>IFERROR(__xludf.DUMMYFUNCTION("FILTER(WholeNMJData!D:D,WholeNMJData!$B:$B=$B2519)"),48.40889)</f>
        <v>48.40889</v>
      </c>
    </row>
    <row r="2520">
      <c r="A2520" s="3"/>
      <c r="B2520" s="3" t="str">
        <f t="shared" si="3"/>
        <v>shi_05m_m67_a3_003</v>
      </c>
      <c r="C2520" s="9" t="s">
        <v>2561</v>
      </c>
      <c r="D2520" s="12">
        <v>4.0</v>
      </c>
      <c r="E2520" s="12">
        <v>1436.571</v>
      </c>
      <c r="F2520" s="12">
        <v>0.368181</v>
      </c>
      <c r="G2520" s="14">
        <f>IFERROR(__xludf.DUMMYFUNCTION("FILTER(WholeNMJData!E:E,WholeNMJData!$B:$B=$B2520)"),171.6893)</f>
        <v>171.6893</v>
      </c>
      <c r="H2520" s="14">
        <f t="shared" si="4"/>
        <v>8.367271577</v>
      </c>
      <c r="I2520" s="14">
        <f>IFERROR(__xludf.DUMMYFUNCTION("FILTER(WholeNMJData!D:D,WholeNMJData!$B:$B=$B2520)"),48.40889)</f>
        <v>48.40889</v>
      </c>
    </row>
    <row r="2521">
      <c r="A2521" s="3"/>
      <c r="B2521" s="3" t="str">
        <f t="shared" si="3"/>
        <v>shi_05m_m67_a3_003</v>
      </c>
      <c r="C2521" s="9" t="s">
        <v>2562</v>
      </c>
      <c r="D2521" s="12">
        <v>4.0</v>
      </c>
      <c r="E2521" s="12">
        <v>1533.563</v>
      </c>
      <c r="F2521" s="12">
        <v>0.515046</v>
      </c>
      <c r="G2521" s="14">
        <f>IFERROR(__xludf.DUMMYFUNCTION("FILTER(WholeNMJData!E:E,WholeNMJData!$B:$B=$B2521)"),171.6893)</f>
        <v>171.6893</v>
      </c>
      <c r="H2521" s="14">
        <f t="shared" si="4"/>
        <v>8.932199036</v>
      </c>
      <c r="I2521" s="14">
        <f>IFERROR(__xludf.DUMMYFUNCTION("FILTER(WholeNMJData!D:D,WholeNMJData!$B:$B=$B2521)"),48.40889)</f>
        <v>48.40889</v>
      </c>
    </row>
    <row r="2522">
      <c r="A2522" s="3"/>
      <c r="B2522" s="3" t="str">
        <f t="shared" si="3"/>
        <v>shi_05m_m67_a3_003</v>
      </c>
      <c r="C2522" s="9" t="s">
        <v>2563</v>
      </c>
      <c r="D2522" s="12">
        <v>4.0</v>
      </c>
      <c r="E2522" s="12">
        <v>1706.924</v>
      </c>
      <c r="F2522" s="12">
        <v>0.216242</v>
      </c>
      <c r="G2522" s="14">
        <f>IFERROR(__xludf.DUMMYFUNCTION("FILTER(WholeNMJData!E:E,WholeNMJData!$B:$B=$B2522)"),171.6893)</f>
        <v>171.6893</v>
      </c>
      <c r="H2522" s="14">
        <f t="shared" si="4"/>
        <v>9.941935811</v>
      </c>
      <c r="I2522" s="14">
        <f>IFERROR(__xludf.DUMMYFUNCTION("FILTER(WholeNMJData!D:D,WholeNMJData!$B:$B=$B2522)"),48.40889)</f>
        <v>48.40889</v>
      </c>
    </row>
    <row r="2523">
      <c r="A2523" s="3"/>
      <c r="B2523" s="3" t="str">
        <f t="shared" si="3"/>
        <v>shi_05m_m67_a3_003</v>
      </c>
      <c r="C2523" s="9" t="s">
        <v>2564</v>
      </c>
      <c r="D2523" s="12">
        <v>14.0</v>
      </c>
      <c r="E2523" s="12">
        <v>1661.246</v>
      </c>
      <c r="F2523" s="12">
        <v>0.977333</v>
      </c>
      <c r="G2523" s="14">
        <f>IFERROR(__xludf.DUMMYFUNCTION("FILTER(WholeNMJData!E:E,WholeNMJData!$B:$B=$B2523)"),171.6893)</f>
        <v>171.6893</v>
      </c>
      <c r="H2523" s="14">
        <f t="shared" si="4"/>
        <v>9.675885451</v>
      </c>
      <c r="I2523" s="14">
        <f>IFERROR(__xludf.DUMMYFUNCTION("FILTER(WholeNMJData!D:D,WholeNMJData!$B:$B=$B2523)"),48.40889)</f>
        <v>48.40889</v>
      </c>
    </row>
    <row r="2524">
      <c r="A2524" s="3"/>
      <c r="B2524" s="3" t="str">
        <f t="shared" si="3"/>
        <v>shi_05m_m67_a3_003</v>
      </c>
      <c r="C2524" s="9" t="s">
        <v>2565</v>
      </c>
      <c r="D2524" s="12">
        <v>7.0</v>
      </c>
      <c r="E2524" s="12">
        <v>1593.883</v>
      </c>
      <c r="F2524" s="12">
        <v>0.683207</v>
      </c>
      <c r="G2524" s="14">
        <f>IFERROR(__xludf.DUMMYFUNCTION("FILTER(WholeNMJData!E:E,WholeNMJData!$B:$B=$B2524)"),171.6893)</f>
        <v>171.6893</v>
      </c>
      <c r="H2524" s="14">
        <f t="shared" si="4"/>
        <v>9.283531356</v>
      </c>
      <c r="I2524" s="14">
        <f>IFERROR(__xludf.DUMMYFUNCTION("FILTER(WholeNMJData!D:D,WholeNMJData!$B:$B=$B2524)"),48.40889)</f>
        <v>48.40889</v>
      </c>
    </row>
    <row r="2525">
      <c r="A2525" s="3"/>
      <c r="B2525" s="3" t="str">
        <f t="shared" si="3"/>
        <v>shi_05m_m67_a3_003</v>
      </c>
      <c r="C2525" s="9" t="s">
        <v>2566</v>
      </c>
      <c r="D2525" s="12">
        <v>3.0</v>
      </c>
      <c r="E2525" s="12">
        <v>1505.441</v>
      </c>
      <c r="F2525" s="12">
        <v>0.226688</v>
      </c>
      <c r="G2525" s="14">
        <f>IFERROR(__xludf.DUMMYFUNCTION("FILTER(WholeNMJData!E:E,WholeNMJData!$B:$B=$B2525)"),171.6893)</f>
        <v>171.6893</v>
      </c>
      <c r="H2525" s="14">
        <f t="shared" si="4"/>
        <v>8.768403156</v>
      </c>
      <c r="I2525" s="14">
        <f>IFERROR(__xludf.DUMMYFUNCTION("FILTER(WholeNMJData!D:D,WholeNMJData!$B:$B=$B2525)"),48.40889)</f>
        <v>48.40889</v>
      </c>
    </row>
    <row r="2526">
      <c r="A2526" s="3"/>
      <c r="B2526" s="3" t="str">
        <f t="shared" si="3"/>
        <v>shi_05m_m67_a3_003</v>
      </c>
      <c r="C2526" s="9" t="s">
        <v>2567</v>
      </c>
      <c r="D2526" s="12">
        <v>7.0</v>
      </c>
      <c r="E2526" s="12">
        <v>1420.486</v>
      </c>
      <c r="F2526" s="12">
        <v>0.701846</v>
      </c>
      <c r="G2526" s="14">
        <f>IFERROR(__xludf.DUMMYFUNCTION("FILTER(WholeNMJData!E:E,WholeNMJData!$B:$B=$B2526)"),171.6893)</f>
        <v>171.6893</v>
      </c>
      <c r="H2526" s="14">
        <f t="shared" si="4"/>
        <v>8.2735849</v>
      </c>
      <c r="I2526" s="14">
        <f>IFERROR(__xludf.DUMMYFUNCTION("FILTER(WholeNMJData!D:D,WholeNMJData!$B:$B=$B2526)"),48.40889)</f>
        <v>48.40889</v>
      </c>
    </row>
    <row r="2527">
      <c r="A2527" s="3"/>
      <c r="B2527" s="3" t="str">
        <f t="shared" si="3"/>
        <v>shi_05m_m67_a3_003</v>
      </c>
      <c r="C2527" s="9" t="s">
        <v>2568</v>
      </c>
      <c r="D2527" s="12">
        <v>3.0</v>
      </c>
      <c r="E2527" s="12">
        <v>1347.136</v>
      </c>
      <c r="F2527" s="12">
        <v>0.361906</v>
      </c>
      <c r="G2527" s="14">
        <f>IFERROR(__xludf.DUMMYFUNCTION("FILTER(WholeNMJData!E:E,WholeNMJData!$B:$B=$B2527)"),171.6893)</f>
        <v>171.6893</v>
      </c>
      <c r="H2527" s="14">
        <f t="shared" si="4"/>
        <v>7.846359674</v>
      </c>
      <c r="I2527" s="14">
        <f>IFERROR(__xludf.DUMMYFUNCTION("FILTER(WholeNMJData!D:D,WholeNMJData!$B:$B=$B2527)"),48.40889)</f>
        <v>48.40889</v>
      </c>
    </row>
    <row r="2528">
      <c r="A2528" s="3"/>
      <c r="B2528" s="3" t="str">
        <f t="shared" si="3"/>
        <v>shi_05m_m67_a3_003</v>
      </c>
      <c r="C2528" s="9" t="s">
        <v>2569</v>
      </c>
      <c r="D2528" s="12">
        <v>3.0</v>
      </c>
      <c r="E2528" s="12">
        <v>1390.066</v>
      </c>
      <c r="F2528" s="12">
        <v>0.214039</v>
      </c>
      <c r="G2528" s="14">
        <f>IFERROR(__xludf.DUMMYFUNCTION("FILTER(WholeNMJData!E:E,WholeNMJData!$B:$B=$B2528)"),171.6893)</f>
        <v>171.6893</v>
      </c>
      <c r="H2528" s="14">
        <f t="shared" si="4"/>
        <v>8.096404377</v>
      </c>
      <c r="I2528" s="14">
        <f>IFERROR(__xludf.DUMMYFUNCTION("FILTER(WholeNMJData!D:D,WholeNMJData!$B:$B=$B2528)"),48.40889)</f>
        <v>48.40889</v>
      </c>
    </row>
    <row r="2529">
      <c r="A2529" s="3"/>
      <c r="B2529" s="3" t="str">
        <f t="shared" si="3"/>
        <v>shi_05m_m67_a3_003</v>
      </c>
      <c r="C2529" s="9" t="s">
        <v>2570</v>
      </c>
      <c r="D2529" s="12">
        <v>14.0</v>
      </c>
      <c r="E2529" s="12">
        <v>1659.761</v>
      </c>
      <c r="F2529" s="12">
        <v>0.801594</v>
      </c>
      <c r="G2529" s="14">
        <f>IFERROR(__xludf.DUMMYFUNCTION("FILTER(WholeNMJData!E:E,WholeNMJData!$B:$B=$B2529)"),171.6893)</f>
        <v>171.6893</v>
      </c>
      <c r="H2529" s="14">
        <f t="shared" si="4"/>
        <v>9.667236106</v>
      </c>
      <c r="I2529" s="14">
        <f>IFERROR(__xludf.DUMMYFUNCTION("FILTER(WholeNMJData!D:D,WholeNMJData!$B:$B=$B2529)"),48.40889)</f>
        <v>48.40889</v>
      </c>
    </row>
    <row r="2530">
      <c r="A2530" s="3"/>
      <c r="B2530" s="3" t="str">
        <f t="shared" si="3"/>
        <v>shi_05m_m67_a3_003</v>
      </c>
      <c r="C2530" s="9" t="s">
        <v>2571</v>
      </c>
      <c r="D2530" s="12">
        <v>28.0</v>
      </c>
      <c r="E2530" s="12">
        <v>1508.193</v>
      </c>
      <c r="F2530" s="12">
        <v>1.018771</v>
      </c>
      <c r="G2530" s="14">
        <f>IFERROR(__xludf.DUMMYFUNCTION("FILTER(WholeNMJData!E:E,WholeNMJData!$B:$B=$B2530)"),171.6893)</f>
        <v>171.6893</v>
      </c>
      <c r="H2530" s="14">
        <f t="shared" si="4"/>
        <v>8.784432111</v>
      </c>
      <c r="I2530" s="14">
        <f>IFERROR(__xludf.DUMMYFUNCTION("FILTER(WholeNMJData!D:D,WholeNMJData!$B:$B=$B2530)"),48.40889)</f>
        <v>48.40889</v>
      </c>
    </row>
    <row r="2531">
      <c r="A2531" s="3"/>
      <c r="B2531" s="3" t="str">
        <f t="shared" si="3"/>
        <v>shi_05m_m67_a3_003</v>
      </c>
      <c r="C2531" s="9" t="s">
        <v>2572</v>
      </c>
      <c r="D2531" s="12">
        <v>10.0</v>
      </c>
      <c r="E2531" s="12">
        <v>1371.476</v>
      </c>
      <c r="F2531" s="12">
        <v>0.610283</v>
      </c>
      <c r="G2531" s="14">
        <f>IFERROR(__xludf.DUMMYFUNCTION("FILTER(WholeNMJData!E:E,WholeNMJData!$B:$B=$B2531)"),171.6893)</f>
        <v>171.6893</v>
      </c>
      <c r="H2531" s="14">
        <f t="shared" si="4"/>
        <v>7.988127391</v>
      </c>
      <c r="I2531" s="14">
        <f>IFERROR(__xludf.DUMMYFUNCTION("FILTER(WholeNMJData!D:D,WholeNMJData!$B:$B=$B2531)"),48.40889)</f>
        <v>48.40889</v>
      </c>
    </row>
    <row r="2532">
      <c r="A2532" s="3"/>
      <c r="B2532" s="3" t="str">
        <f t="shared" si="3"/>
        <v>shi_05m_m67_a3_003</v>
      </c>
      <c r="C2532" s="9" t="s">
        <v>2573</v>
      </c>
      <c r="D2532" s="12">
        <v>3.0</v>
      </c>
      <c r="E2532" s="12">
        <v>1405.056</v>
      </c>
      <c r="F2532" s="12">
        <v>0.340175</v>
      </c>
      <c r="G2532" s="14">
        <f>IFERROR(__xludf.DUMMYFUNCTION("FILTER(WholeNMJData!E:E,WholeNMJData!$B:$B=$B2532)"),171.6893)</f>
        <v>171.6893</v>
      </c>
      <c r="H2532" s="14">
        <f t="shared" si="4"/>
        <v>8.183713254</v>
      </c>
      <c r="I2532" s="14">
        <f>IFERROR(__xludf.DUMMYFUNCTION("FILTER(WholeNMJData!D:D,WholeNMJData!$B:$B=$B2532)"),48.40889)</f>
        <v>48.40889</v>
      </c>
    </row>
    <row r="2533">
      <c r="A2533" s="3"/>
      <c r="B2533" s="3" t="str">
        <f t="shared" si="3"/>
        <v>shi_05m_m67_a3_003</v>
      </c>
      <c r="C2533" s="9" t="s">
        <v>2574</v>
      </c>
      <c r="D2533" s="12">
        <v>3.0</v>
      </c>
      <c r="E2533" s="12">
        <v>1325.99</v>
      </c>
      <c r="F2533" s="12">
        <v>0.373855</v>
      </c>
      <c r="G2533" s="14">
        <f>IFERROR(__xludf.DUMMYFUNCTION("FILTER(WholeNMJData!E:E,WholeNMJData!$B:$B=$B2533)"),171.6893)</f>
        <v>171.6893</v>
      </c>
      <c r="H2533" s="14">
        <f t="shared" si="4"/>
        <v>7.72319533</v>
      </c>
      <c r="I2533" s="14">
        <f>IFERROR(__xludf.DUMMYFUNCTION("FILTER(WholeNMJData!D:D,WholeNMJData!$B:$B=$B2533)"),48.40889)</f>
        <v>48.40889</v>
      </c>
    </row>
    <row r="2534">
      <c r="A2534" s="3"/>
      <c r="B2534" s="3" t="str">
        <f t="shared" si="3"/>
        <v>shi_05m_m67_a3_003</v>
      </c>
      <c r="C2534" s="9" t="s">
        <v>2575</v>
      </c>
      <c r="D2534" s="12">
        <v>12.0</v>
      </c>
      <c r="E2534" s="12">
        <v>1312.746</v>
      </c>
      <c r="F2534" s="12">
        <v>0.989846</v>
      </c>
      <c r="G2534" s="14">
        <f>IFERROR(__xludf.DUMMYFUNCTION("FILTER(WholeNMJData!E:E,WholeNMJData!$B:$B=$B2534)"),171.6893)</f>
        <v>171.6893</v>
      </c>
      <c r="H2534" s="14">
        <f t="shared" si="4"/>
        <v>7.646055986</v>
      </c>
      <c r="I2534" s="14">
        <f>IFERROR(__xludf.DUMMYFUNCTION("FILTER(WholeNMJData!D:D,WholeNMJData!$B:$B=$B2534)"),48.40889)</f>
        <v>48.40889</v>
      </c>
    </row>
    <row r="2535">
      <c r="A2535" s="3"/>
      <c r="B2535" s="3" t="str">
        <f t="shared" si="3"/>
        <v>shi_05m_m67_a3_003</v>
      </c>
      <c r="C2535" s="9" t="s">
        <v>2576</v>
      </c>
      <c r="D2535" s="12">
        <v>40.0</v>
      </c>
      <c r="E2535" s="12">
        <v>2578.924</v>
      </c>
      <c r="F2535" s="12">
        <v>1.374865</v>
      </c>
      <c r="G2535" s="14">
        <f>IFERROR(__xludf.DUMMYFUNCTION("FILTER(WholeNMJData!E:E,WholeNMJData!$B:$B=$B2535)"),171.6893)</f>
        <v>171.6893</v>
      </c>
      <c r="H2535" s="14">
        <f t="shared" si="4"/>
        <v>15.02087783</v>
      </c>
      <c r="I2535" s="14">
        <f>IFERROR(__xludf.DUMMYFUNCTION("FILTER(WholeNMJData!D:D,WholeNMJData!$B:$B=$B2535)"),48.40889)</f>
        <v>48.40889</v>
      </c>
    </row>
    <row r="2536">
      <c r="A2536" s="3"/>
      <c r="B2536" s="3" t="str">
        <f t="shared" si="3"/>
        <v>shi_05m_m67_a3_003</v>
      </c>
      <c r="C2536" s="9" t="s">
        <v>2577</v>
      </c>
      <c r="D2536" s="12">
        <v>4.0</v>
      </c>
      <c r="E2536" s="12">
        <v>1215.55</v>
      </c>
      <c r="F2536" s="12">
        <v>0.141462</v>
      </c>
      <c r="G2536" s="14">
        <f>IFERROR(__xludf.DUMMYFUNCTION("FILTER(WholeNMJData!E:E,WholeNMJData!$B:$B=$B2536)"),171.6893)</f>
        <v>171.6893</v>
      </c>
      <c r="H2536" s="14">
        <f t="shared" si="4"/>
        <v>7.079940334</v>
      </c>
      <c r="I2536" s="14">
        <f>IFERROR(__xludf.DUMMYFUNCTION("FILTER(WholeNMJData!D:D,WholeNMJData!$B:$B=$B2536)"),48.40889)</f>
        <v>48.40889</v>
      </c>
    </row>
    <row r="2537">
      <c r="A2537" s="3"/>
      <c r="B2537" s="3" t="str">
        <f t="shared" si="3"/>
        <v>shi_05m_m67_a3_003</v>
      </c>
      <c r="C2537" s="9" t="s">
        <v>2578</v>
      </c>
      <c r="D2537" s="12">
        <v>19.0</v>
      </c>
      <c r="E2537" s="12">
        <v>1508.064</v>
      </c>
      <c r="F2537" s="12">
        <v>0.672509</v>
      </c>
      <c r="G2537" s="14">
        <f>IFERROR(__xludf.DUMMYFUNCTION("FILTER(WholeNMJData!E:E,WholeNMJData!$B:$B=$B2537)"),171.6893)</f>
        <v>171.6893</v>
      </c>
      <c r="H2537" s="14">
        <f t="shared" si="4"/>
        <v>8.783680754</v>
      </c>
      <c r="I2537" s="14">
        <f>IFERROR(__xludf.DUMMYFUNCTION("FILTER(WholeNMJData!D:D,WholeNMJData!$B:$B=$B2537)"),48.40889)</f>
        <v>48.40889</v>
      </c>
    </row>
    <row r="2538">
      <c r="A2538" s="3"/>
      <c r="B2538" s="3" t="str">
        <f t="shared" si="3"/>
        <v>shi_05m_m67_a3_003</v>
      </c>
      <c r="C2538" s="9" t="s">
        <v>2579</v>
      </c>
      <c r="D2538" s="12">
        <v>4.0</v>
      </c>
      <c r="E2538" s="12">
        <v>1215.996</v>
      </c>
      <c r="F2538" s="12">
        <v>0.306703</v>
      </c>
      <c r="G2538" s="14">
        <f>IFERROR(__xludf.DUMMYFUNCTION("FILTER(WholeNMJData!E:E,WholeNMJData!$B:$B=$B2538)"),171.6893)</f>
        <v>171.6893</v>
      </c>
      <c r="H2538" s="14">
        <f t="shared" si="4"/>
        <v>7.08253805</v>
      </c>
      <c r="I2538" s="14">
        <f>IFERROR(__xludf.DUMMYFUNCTION("FILTER(WholeNMJData!D:D,WholeNMJData!$B:$B=$B2538)"),48.40889)</f>
        <v>48.40889</v>
      </c>
    </row>
    <row r="2539">
      <c r="A2539" s="3"/>
      <c r="B2539" s="3" t="str">
        <f t="shared" si="3"/>
        <v>shi_05m_m67_a3_003</v>
      </c>
      <c r="C2539" s="9" t="s">
        <v>2580</v>
      </c>
      <c r="D2539" s="12">
        <v>8.0</v>
      </c>
      <c r="E2539" s="12">
        <v>1606.471</v>
      </c>
      <c r="F2539" s="12">
        <v>0.385091</v>
      </c>
      <c r="G2539" s="14">
        <f>IFERROR(__xludf.DUMMYFUNCTION("FILTER(WholeNMJData!E:E,WholeNMJData!$B:$B=$B2539)"),171.6893)</f>
        <v>171.6893</v>
      </c>
      <c r="H2539" s="14">
        <f t="shared" si="4"/>
        <v>9.356849844</v>
      </c>
      <c r="I2539" s="14">
        <f>IFERROR(__xludf.DUMMYFUNCTION("FILTER(WholeNMJData!D:D,WholeNMJData!$B:$B=$B2539)"),48.40889)</f>
        <v>48.40889</v>
      </c>
    </row>
    <row r="2540">
      <c r="A2540" s="3"/>
      <c r="B2540" s="3" t="str">
        <f t="shared" si="3"/>
        <v>shi_05m_m67_a3_003</v>
      </c>
      <c r="C2540" s="9" t="s">
        <v>2581</v>
      </c>
      <c r="D2540" s="12">
        <v>15.0</v>
      </c>
      <c r="E2540" s="12">
        <v>1646.893</v>
      </c>
      <c r="F2540" s="12">
        <v>1.0255</v>
      </c>
      <c r="G2540" s="14">
        <f>IFERROR(__xludf.DUMMYFUNCTION("FILTER(WholeNMJData!E:E,WholeNMJData!$B:$B=$B2540)"),171.6893)</f>
        <v>171.6893</v>
      </c>
      <c r="H2540" s="14">
        <f t="shared" si="4"/>
        <v>9.592286765</v>
      </c>
      <c r="I2540" s="14">
        <f>IFERROR(__xludf.DUMMYFUNCTION("FILTER(WholeNMJData!D:D,WholeNMJData!$B:$B=$B2540)"),48.40889)</f>
        <v>48.40889</v>
      </c>
    </row>
    <row r="2541">
      <c r="A2541" s="3"/>
      <c r="B2541" s="3" t="str">
        <f t="shared" si="3"/>
        <v>shi_05m_m67_a3_003</v>
      </c>
      <c r="C2541" s="9" t="s">
        <v>2582</v>
      </c>
      <c r="D2541" s="12">
        <v>52.0</v>
      </c>
      <c r="E2541" s="12">
        <v>3376.828</v>
      </c>
      <c r="F2541" s="12">
        <v>0.773837</v>
      </c>
      <c r="G2541" s="14">
        <f>IFERROR(__xludf.DUMMYFUNCTION("FILTER(WholeNMJData!E:E,WholeNMJData!$B:$B=$B2541)"),171.6893)</f>
        <v>171.6893</v>
      </c>
      <c r="H2541" s="14">
        <f t="shared" si="4"/>
        <v>19.66824956</v>
      </c>
      <c r="I2541" s="14">
        <f>IFERROR(__xludf.DUMMYFUNCTION("FILTER(WholeNMJData!D:D,WholeNMJData!$B:$B=$B2541)"),48.40889)</f>
        <v>48.40889</v>
      </c>
    </row>
    <row r="2542">
      <c r="A2542" s="3"/>
      <c r="B2542" s="3" t="str">
        <f t="shared" si="3"/>
        <v>shi_05m_m67_a3_003</v>
      </c>
      <c r="C2542" s="9" t="s">
        <v>2583</v>
      </c>
      <c r="D2542" s="12">
        <v>3.0</v>
      </c>
      <c r="E2542" s="12">
        <v>1550.725</v>
      </c>
      <c r="F2542" s="12">
        <v>0.2267</v>
      </c>
      <c r="G2542" s="14">
        <f>IFERROR(__xludf.DUMMYFUNCTION("FILTER(WholeNMJData!E:E,WholeNMJData!$B:$B=$B2542)"),171.6893)</f>
        <v>171.6893</v>
      </c>
      <c r="H2542" s="14">
        <f t="shared" si="4"/>
        <v>9.032158673</v>
      </c>
      <c r="I2542" s="14">
        <f>IFERROR(__xludf.DUMMYFUNCTION("FILTER(WholeNMJData!D:D,WholeNMJData!$B:$B=$B2542)"),48.40889)</f>
        <v>48.40889</v>
      </c>
    </row>
    <row r="2543">
      <c r="A2543" s="3"/>
      <c r="B2543" s="3" t="str">
        <f t="shared" si="3"/>
        <v>shi_05m_m67_a3_003</v>
      </c>
      <c r="C2543" s="9" t="s">
        <v>2584</v>
      </c>
      <c r="D2543" s="12">
        <v>4.0</v>
      </c>
      <c r="E2543" s="12">
        <v>1500.801</v>
      </c>
      <c r="F2543" s="12">
        <v>0.226242</v>
      </c>
      <c r="G2543" s="14">
        <f>IFERROR(__xludf.DUMMYFUNCTION("FILTER(WholeNMJData!E:E,WholeNMJData!$B:$B=$B2543)"),171.6893)</f>
        <v>171.6893</v>
      </c>
      <c r="H2543" s="14">
        <f t="shared" si="4"/>
        <v>8.741377593</v>
      </c>
      <c r="I2543" s="14">
        <f>IFERROR(__xludf.DUMMYFUNCTION("FILTER(WholeNMJData!D:D,WholeNMJData!$B:$B=$B2543)"),48.40889)</f>
        <v>48.40889</v>
      </c>
    </row>
    <row r="2544">
      <c r="A2544" s="3"/>
      <c r="B2544" s="3" t="str">
        <f t="shared" si="3"/>
        <v>shi_05m_m67_a3_003</v>
      </c>
      <c r="C2544" s="9" t="s">
        <v>2585</v>
      </c>
      <c r="D2544" s="12">
        <v>3.0</v>
      </c>
      <c r="E2544" s="12">
        <v>1138.599</v>
      </c>
      <c r="F2544" s="12">
        <v>0.117832</v>
      </c>
      <c r="G2544" s="14">
        <f>IFERROR(__xludf.DUMMYFUNCTION("FILTER(WholeNMJData!E:E,WholeNMJData!$B:$B=$B2544)"),171.6893)</f>
        <v>171.6893</v>
      </c>
      <c r="H2544" s="14">
        <f t="shared" si="4"/>
        <v>6.631741174</v>
      </c>
      <c r="I2544" s="14">
        <f>IFERROR(__xludf.DUMMYFUNCTION("FILTER(WholeNMJData!D:D,WholeNMJData!$B:$B=$B2544)"),48.40889)</f>
        <v>48.40889</v>
      </c>
    </row>
    <row r="2545">
      <c r="A2545" s="3"/>
      <c r="B2545" s="3" t="str">
        <f t="shared" si="3"/>
        <v>shi_05m_m67_a3_003</v>
      </c>
      <c r="C2545" s="9" t="s">
        <v>2586</v>
      </c>
      <c r="D2545" s="12">
        <v>5.0</v>
      </c>
      <c r="E2545" s="12">
        <v>1355.788</v>
      </c>
      <c r="F2545" s="12">
        <v>0.845464</v>
      </c>
      <c r="G2545" s="14">
        <f>IFERROR(__xludf.DUMMYFUNCTION("FILTER(WholeNMJData!E:E,WholeNMJData!$B:$B=$B2545)"),171.6893)</f>
        <v>171.6893</v>
      </c>
      <c r="H2545" s="14">
        <f t="shared" si="4"/>
        <v>7.89675303</v>
      </c>
      <c r="I2545" s="14">
        <f>IFERROR(__xludf.DUMMYFUNCTION("FILTER(WholeNMJData!D:D,WholeNMJData!$B:$B=$B2545)"),48.40889)</f>
        <v>48.40889</v>
      </c>
    </row>
    <row r="2546">
      <c r="A2546" s="3"/>
      <c r="B2546" s="3" t="str">
        <f t="shared" si="3"/>
        <v>shi_05m_m67_a3_003</v>
      </c>
      <c r="C2546" s="9" t="s">
        <v>2587</v>
      </c>
      <c r="D2546" s="12">
        <v>4.0</v>
      </c>
      <c r="E2546" s="12">
        <v>1826.709</v>
      </c>
      <c r="F2546" s="12">
        <v>0.251144</v>
      </c>
      <c r="G2546" s="14">
        <f>IFERROR(__xludf.DUMMYFUNCTION("FILTER(WholeNMJData!E:E,WholeNMJData!$B:$B=$B2546)"),171.6893)</f>
        <v>171.6893</v>
      </c>
      <c r="H2546" s="14">
        <f t="shared" si="4"/>
        <v>10.63962052</v>
      </c>
      <c r="I2546" s="14">
        <f>IFERROR(__xludf.DUMMYFUNCTION("FILTER(WholeNMJData!D:D,WholeNMJData!$B:$B=$B2546)"),48.40889)</f>
        <v>48.40889</v>
      </c>
    </row>
    <row r="2547">
      <c r="A2547" s="3"/>
      <c r="B2547" s="3" t="str">
        <f t="shared" si="3"/>
        <v>shi_05m_m67_a3_003</v>
      </c>
      <c r="C2547" s="9" t="s">
        <v>2588</v>
      </c>
      <c r="D2547" s="12">
        <v>4.0</v>
      </c>
      <c r="E2547" s="12">
        <v>1406.032</v>
      </c>
      <c r="F2547" s="12">
        <v>0.447748</v>
      </c>
      <c r="G2547" s="14">
        <f>IFERROR(__xludf.DUMMYFUNCTION("FILTER(WholeNMJData!E:E,WholeNMJData!$B:$B=$B2547)"),171.6893)</f>
        <v>171.6893</v>
      </c>
      <c r="H2547" s="14">
        <f t="shared" si="4"/>
        <v>8.189397942</v>
      </c>
      <c r="I2547" s="14">
        <f>IFERROR(__xludf.DUMMYFUNCTION("FILTER(WholeNMJData!D:D,WholeNMJData!$B:$B=$B2547)"),48.40889)</f>
        <v>48.40889</v>
      </c>
    </row>
    <row r="2548">
      <c r="A2548" s="3"/>
      <c r="B2548" s="3" t="str">
        <f t="shared" si="3"/>
        <v>shi_05m_m67_a3_003</v>
      </c>
      <c r="C2548" s="9" t="s">
        <v>2589</v>
      </c>
      <c r="D2548" s="12">
        <v>12.0</v>
      </c>
      <c r="E2548" s="12">
        <v>1378.358</v>
      </c>
      <c r="F2548" s="12">
        <v>0.441301</v>
      </c>
      <c r="G2548" s="14">
        <f>IFERROR(__xludf.DUMMYFUNCTION("FILTER(WholeNMJData!E:E,WholeNMJData!$B:$B=$B2548)"),171.6893)</f>
        <v>171.6893</v>
      </c>
      <c r="H2548" s="14">
        <f t="shared" si="4"/>
        <v>8.028211426</v>
      </c>
      <c r="I2548" s="14">
        <f>IFERROR(__xludf.DUMMYFUNCTION("FILTER(WholeNMJData!D:D,WholeNMJData!$B:$B=$B2548)"),48.40889)</f>
        <v>48.40889</v>
      </c>
    </row>
    <row r="2549">
      <c r="A2549" s="3"/>
      <c r="B2549" s="3" t="str">
        <f t="shared" si="3"/>
        <v>shi_05m_m67_a3_003</v>
      </c>
      <c r="C2549" s="9" t="s">
        <v>2590</v>
      </c>
      <c r="D2549" s="12">
        <v>3.0</v>
      </c>
      <c r="E2549" s="12">
        <v>1625.227</v>
      </c>
      <c r="F2549" s="12">
        <v>0.5755</v>
      </c>
      <c r="G2549" s="14">
        <f>IFERROR(__xludf.DUMMYFUNCTION("FILTER(WholeNMJData!E:E,WholeNMJData!$B:$B=$B2549)"),171.6893)</f>
        <v>171.6893</v>
      </c>
      <c r="H2549" s="14">
        <f t="shared" si="4"/>
        <v>9.466093694</v>
      </c>
      <c r="I2549" s="14">
        <f>IFERROR(__xludf.DUMMYFUNCTION("FILTER(WholeNMJData!D:D,WholeNMJData!$B:$B=$B2549)"),48.40889)</f>
        <v>48.40889</v>
      </c>
    </row>
    <row r="2550">
      <c r="A2550" s="3"/>
      <c r="B2550" s="3" t="str">
        <f t="shared" si="3"/>
        <v>shi_05m_m67_a3_003</v>
      </c>
      <c r="C2550" s="9" t="s">
        <v>2591</v>
      </c>
      <c r="D2550" s="12">
        <v>3.0</v>
      </c>
      <c r="E2550" s="12">
        <v>1619.339</v>
      </c>
      <c r="F2550" s="12">
        <v>0.703262</v>
      </c>
      <c r="G2550" s="14">
        <f>IFERROR(__xludf.DUMMYFUNCTION("FILTER(WholeNMJData!E:E,WholeNMJData!$B:$B=$B2550)"),171.6893)</f>
        <v>171.6893</v>
      </c>
      <c r="H2550" s="14">
        <f t="shared" si="4"/>
        <v>9.431799186</v>
      </c>
      <c r="I2550" s="14">
        <f>IFERROR(__xludf.DUMMYFUNCTION("FILTER(WholeNMJData!D:D,WholeNMJData!$B:$B=$B2550)"),48.40889)</f>
        <v>48.40889</v>
      </c>
    </row>
    <row r="2551">
      <c r="A2551" s="3"/>
      <c r="B2551" s="3" t="str">
        <f t="shared" si="3"/>
        <v>shi_05m_m67_a3_003</v>
      </c>
      <c r="C2551" s="9" t="s">
        <v>2592</v>
      </c>
      <c r="D2551" s="12">
        <v>8.0</v>
      </c>
      <c r="E2551" s="12">
        <v>2003.32</v>
      </c>
      <c r="F2551" s="12">
        <v>0.719851</v>
      </c>
      <c r="G2551" s="14">
        <f>IFERROR(__xludf.DUMMYFUNCTION("FILTER(WholeNMJData!E:E,WholeNMJData!$B:$B=$B2551)"),171.6893)</f>
        <v>171.6893</v>
      </c>
      <c r="H2551" s="14">
        <f t="shared" si="4"/>
        <v>11.66828684</v>
      </c>
      <c r="I2551" s="14">
        <f>IFERROR(__xludf.DUMMYFUNCTION("FILTER(WholeNMJData!D:D,WholeNMJData!$B:$B=$B2551)"),48.40889)</f>
        <v>48.40889</v>
      </c>
    </row>
    <row r="2552">
      <c r="A2552" s="3"/>
      <c r="B2552" s="3" t="str">
        <f t="shared" si="3"/>
        <v>shi_05m_m67_a3_003</v>
      </c>
      <c r="C2552" s="9" t="s">
        <v>2593</v>
      </c>
      <c r="D2552" s="12">
        <v>12.0</v>
      </c>
      <c r="E2552" s="12">
        <v>1601.097</v>
      </c>
      <c r="F2552" s="12">
        <v>0.661406</v>
      </c>
      <c r="G2552" s="14">
        <f>IFERROR(__xludf.DUMMYFUNCTION("FILTER(WholeNMJData!E:E,WholeNMJData!$B:$B=$B2552)"),171.6893)</f>
        <v>171.6893</v>
      </c>
      <c r="H2552" s="14">
        <f t="shared" si="4"/>
        <v>9.325549117</v>
      </c>
      <c r="I2552" s="14">
        <f>IFERROR(__xludf.DUMMYFUNCTION("FILTER(WholeNMJData!D:D,WholeNMJData!$B:$B=$B2552)"),48.40889)</f>
        <v>48.40889</v>
      </c>
    </row>
    <row r="2553">
      <c r="A2553" s="3"/>
      <c r="B2553" s="3" t="str">
        <f t="shared" si="3"/>
        <v>shi_05m_m67_a3_003</v>
      </c>
      <c r="C2553" s="9" t="s">
        <v>2594</v>
      </c>
      <c r="D2553" s="12">
        <v>4.0</v>
      </c>
      <c r="E2553" s="12">
        <v>1453.284</v>
      </c>
      <c r="F2553" s="12">
        <v>0.481606</v>
      </c>
      <c r="G2553" s="14">
        <f>IFERROR(__xludf.DUMMYFUNCTION("FILTER(WholeNMJData!E:E,WholeNMJData!$B:$B=$B2553)"),171.6893)</f>
        <v>171.6893</v>
      </c>
      <c r="H2553" s="14">
        <f t="shared" si="4"/>
        <v>8.464616024</v>
      </c>
      <c r="I2553" s="14">
        <f>IFERROR(__xludf.DUMMYFUNCTION("FILTER(WholeNMJData!D:D,WholeNMJData!$B:$B=$B2553)"),48.40889)</f>
        <v>48.40889</v>
      </c>
    </row>
    <row r="2554">
      <c r="A2554" s="3"/>
      <c r="B2554" s="3" t="str">
        <f t="shared" si="3"/>
        <v>shi_05m_m67_a3_003</v>
      </c>
      <c r="C2554" s="9" t="s">
        <v>2595</v>
      </c>
      <c r="D2554" s="12">
        <v>92.0</v>
      </c>
      <c r="E2554" s="12">
        <v>2182.245</v>
      </c>
      <c r="F2554" s="12">
        <v>1.121691</v>
      </c>
      <c r="G2554" s="14">
        <f>IFERROR(__xludf.DUMMYFUNCTION("FILTER(WholeNMJData!E:E,WholeNMJData!$B:$B=$B2554)"),171.6893)</f>
        <v>171.6893</v>
      </c>
      <c r="H2554" s="14">
        <f t="shared" si="4"/>
        <v>12.71043099</v>
      </c>
      <c r="I2554" s="14">
        <f>IFERROR(__xludf.DUMMYFUNCTION("FILTER(WholeNMJData!D:D,WholeNMJData!$B:$B=$B2554)"),48.40889)</f>
        <v>48.40889</v>
      </c>
    </row>
    <row r="2555">
      <c r="A2555" s="3"/>
      <c r="B2555" s="3" t="str">
        <f t="shared" si="3"/>
        <v>shi_05m_m67_a3_003</v>
      </c>
      <c r="C2555" s="9" t="s">
        <v>2596</v>
      </c>
      <c r="D2555" s="12">
        <v>13.0</v>
      </c>
      <c r="E2555" s="12">
        <v>1453.694</v>
      </c>
      <c r="F2555" s="12">
        <v>0.66302</v>
      </c>
      <c r="G2555" s="14">
        <f>IFERROR(__xludf.DUMMYFUNCTION("FILTER(WholeNMJData!E:E,WholeNMJData!$B:$B=$B2555)"),171.6893)</f>
        <v>171.6893</v>
      </c>
      <c r="H2555" s="14">
        <f t="shared" si="4"/>
        <v>8.467004059</v>
      </c>
      <c r="I2555" s="14">
        <f>IFERROR(__xludf.DUMMYFUNCTION("FILTER(WholeNMJData!D:D,WholeNMJData!$B:$B=$B2555)"),48.40889)</f>
        <v>48.40889</v>
      </c>
    </row>
    <row r="2556">
      <c r="A2556" s="3"/>
      <c r="B2556" s="3" t="str">
        <f t="shared" si="3"/>
        <v>shi_05m_m67_a3_003</v>
      </c>
      <c r="C2556" s="9" t="s">
        <v>2597</v>
      </c>
      <c r="D2556" s="12">
        <v>3.0</v>
      </c>
      <c r="E2556" s="12">
        <v>1311.33</v>
      </c>
      <c r="F2556" s="12">
        <v>0.269975</v>
      </c>
      <c r="G2556" s="14">
        <f>IFERROR(__xludf.DUMMYFUNCTION("FILTER(WholeNMJData!E:E,WholeNMJData!$B:$B=$B2556)"),171.6893)</f>
        <v>171.6893</v>
      </c>
      <c r="H2556" s="14">
        <f t="shared" si="4"/>
        <v>7.63780853</v>
      </c>
      <c r="I2556" s="14">
        <f>IFERROR(__xludf.DUMMYFUNCTION("FILTER(WholeNMJData!D:D,WholeNMJData!$B:$B=$B2556)"),48.40889)</f>
        <v>48.40889</v>
      </c>
    </row>
    <row r="2557">
      <c r="A2557" s="3"/>
      <c r="B2557" s="3" t="str">
        <f t="shared" si="3"/>
        <v>shi_05m_m67_a3_003</v>
      </c>
      <c r="C2557" s="9" t="s">
        <v>2598</v>
      </c>
      <c r="D2557" s="12">
        <v>10.0</v>
      </c>
      <c r="E2557" s="12">
        <v>1768.845</v>
      </c>
      <c r="F2557" s="12">
        <v>0.611899</v>
      </c>
      <c r="G2557" s="14">
        <f>IFERROR(__xludf.DUMMYFUNCTION("FILTER(WholeNMJData!E:E,WholeNMJData!$B:$B=$B2557)"),171.6893)</f>
        <v>171.6893</v>
      </c>
      <c r="H2557" s="14">
        <f t="shared" si="4"/>
        <v>10.30259311</v>
      </c>
      <c r="I2557" s="14">
        <f>IFERROR(__xludf.DUMMYFUNCTION("FILTER(WholeNMJData!D:D,WholeNMJData!$B:$B=$B2557)"),48.40889)</f>
        <v>48.40889</v>
      </c>
    </row>
    <row r="2558">
      <c r="A2558" s="3"/>
      <c r="B2558" s="3" t="str">
        <f t="shared" si="3"/>
        <v>shi_05m_m67_a3_003</v>
      </c>
      <c r="C2558" s="9" t="s">
        <v>2599</v>
      </c>
      <c r="D2558" s="12">
        <v>8.0</v>
      </c>
      <c r="E2558" s="12">
        <v>1317.618</v>
      </c>
      <c r="F2558" s="12">
        <v>0.55746</v>
      </c>
      <c r="G2558" s="14">
        <f>IFERROR(__xludf.DUMMYFUNCTION("FILTER(WholeNMJData!E:E,WholeNMJData!$B:$B=$B2558)"),171.6893)</f>
        <v>171.6893</v>
      </c>
      <c r="H2558" s="14">
        <f t="shared" si="4"/>
        <v>7.674432827</v>
      </c>
      <c r="I2558" s="14">
        <f>IFERROR(__xludf.DUMMYFUNCTION("FILTER(WholeNMJData!D:D,WholeNMJData!$B:$B=$B2558)"),48.40889)</f>
        <v>48.40889</v>
      </c>
    </row>
    <row r="2559">
      <c r="A2559" s="3"/>
      <c r="B2559" s="3" t="str">
        <f t="shared" si="3"/>
        <v>shi_05m_m67_a3_003</v>
      </c>
      <c r="C2559" s="9" t="s">
        <v>2600</v>
      </c>
      <c r="D2559" s="12">
        <v>3.0</v>
      </c>
      <c r="E2559" s="12">
        <v>1106.776</v>
      </c>
      <c r="F2559" s="12">
        <v>0.35791</v>
      </c>
      <c r="G2559" s="14">
        <f>IFERROR(__xludf.DUMMYFUNCTION("FILTER(WholeNMJData!E:E,WholeNMJData!$B:$B=$B2559)"),171.6893)</f>
        <v>171.6893</v>
      </c>
      <c r="H2559" s="14">
        <f t="shared" si="4"/>
        <v>6.446388913</v>
      </c>
      <c r="I2559" s="14">
        <f>IFERROR(__xludf.DUMMYFUNCTION("FILTER(WholeNMJData!D:D,WholeNMJData!$B:$B=$B2559)"),48.40889)</f>
        <v>48.40889</v>
      </c>
    </row>
    <row r="2560">
      <c r="A2560" s="3"/>
      <c r="B2560" s="3" t="str">
        <f t="shared" si="3"/>
        <v>shi_05m_m67_a3_003</v>
      </c>
      <c r="C2560" s="9" t="s">
        <v>2601</v>
      </c>
      <c r="D2560" s="12">
        <v>4.0</v>
      </c>
      <c r="E2560" s="12">
        <v>1172.032</v>
      </c>
      <c r="F2560" s="12">
        <v>0.440172</v>
      </c>
      <c r="G2560" s="14">
        <f>IFERROR(__xludf.DUMMYFUNCTION("FILTER(WholeNMJData!E:E,WholeNMJData!$B:$B=$B2560)"),171.6893)</f>
        <v>171.6893</v>
      </c>
      <c r="H2560" s="14">
        <f t="shared" si="4"/>
        <v>6.82647084</v>
      </c>
      <c r="I2560" s="14">
        <f>IFERROR(__xludf.DUMMYFUNCTION("FILTER(WholeNMJData!D:D,WholeNMJData!$B:$B=$B2560)"),48.40889)</f>
        <v>48.40889</v>
      </c>
    </row>
    <row r="2561">
      <c r="A2561" s="3"/>
      <c r="B2561" s="3" t="str">
        <f t="shared" si="3"/>
        <v>shi_05m_m67_a3_003</v>
      </c>
      <c r="C2561" s="9" t="s">
        <v>2602</v>
      </c>
      <c r="D2561" s="12">
        <v>7.0</v>
      </c>
      <c r="E2561" s="12">
        <v>1222.826</v>
      </c>
      <c r="F2561" s="12">
        <v>0.68874</v>
      </c>
      <c r="G2561" s="14">
        <f>IFERROR(__xludf.DUMMYFUNCTION("FILTER(WholeNMJData!E:E,WholeNMJData!$B:$B=$B2561)"),171.6893)</f>
        <v>171.6893</v>
      </c>
      <c r="H2561" s="14">
        <f t="shared" si="4"/>
        <v>7.122319213</v>
      </c>
      <c r="I2561" s="14">
        <f>IFERROR(__xludf.DUMMYFUNCTION("FILTER(WholeNMJData!D:D,WholeNMJData!$B:$B=$B2561)"),48.40889)</f>
        <v>48.40889</v>
      </c>
    </row>
    <row r="2562">
      <c r="A2562" s="3"/>
      <c r="B2562" s="3" t="str">
        <f t="shared" si="3"/>
        <v>shi_05m_m67_a3_003</v>
      </c>
      <c r="C2562" s="9" t="s">
        <v>2603</v>
      </c>
      <c r="D2562" s="12">
        <v>4.0</v>
      </c>
      <c r="E2562" s="12">
        <v>1434.383</v>
      </c>
      <c r="F2562" s="12">
        <v>0.322638</v>
      </c>
      <c r="G2562" s="14">
        <f>IFERROR(__xludf.DUMMYFUNCTION("FILTER(WholeNMJData!E:E,WholeNMJData!$B:$B=$B2562)"),171.6893)</f>
        <v>171.6893</v>
      </c>
      <c r="H2562" s="14">
        <f t="shared" si="4"/>
        <v>8.354527626</v>
      </c>
      <c r="I2562" s="14">
        <f>IFERROR(__xludf.DUMMYFUNCTION("FILTER(WholeNMJData!D:D,WholeNMJData!$B:$B=$B2562)"),48.40889)</f>
        <v>48.40889</v>
      </c>
    </row>
    <row r="2563">
      <c r="A2563" s="3"/>
      <c r="B2563" s="3" t="str">
        <f t="shared" si="3"/>
        <v>shi_05m_m67_a3_003</v>
      </c>
      <c r="C2563" s="9" t="s">
        <v>2604</v>
      </c>
      <c r="D2563" s="12">
        <v>3.0</v>
      </c>
      <c r="E2563" s="12">
        <v>1066.717</v>
      </c>
      <c r="F2563" s="12">
        <v>0.430149</v>
      </c>
      <c r="G2563" s="14">
        <f>IFERROR(__xludf.DUMMYFUNCTION("FILTER(WholeNMJData!E:E,WholeNMJData!$B:$B=$B2563)"),171.6893)</f>
        <v>171.6893</v>
      </c>
      <c r="H2563" s="14">
        <f t="shared" si="4"/>
        <v>6.213066277</v>
      </c>
      <c r="I2563" s="14">
        <f>IFERROR(__xludf.DUMMYFUNCTION("FILTER(WholeNMJData!D:D,WholeNMJData!$B:$B=$B2563)"),48.40889)</f>
        <v>48.40889</v>
      </c>
    </row>
    <row r="2564">
      <c r="A2564" s="3"/>
      <c r="B2564" s="3" t="str">
        <f t="shared" si="3"/>
        <v>shi_05m_m67_a3_003</v>
      </c>
      <c r="C2564" s="9" t="s">
        <v>2605</v>
      </c>
      <c r="D2564" s="12">
        <v>15.0</v>
      </c>
      <c r="E2564" s="12">
        <v>1616.521</v>
      </c>
      <c r="F2564" s="12">
        <v>0.93402</v>
      </c>
      <c r="G2564" s="14">
        <f>IFERROR(__xludf.DUMMYFUNCTION("FILTER(WholeNMJData!E:E,WholeNMJData!$B:$B=$B2564)"),171.6893)</f>
        <v>171.6893</v>
      </c>
      <c r="H2564" s="14">
        <f t="shared" si="4"/>
        <v>9.415385816</v>
      </c>
      <c r="I2564" s="14">
        <f>IFERROR(__xludf.DUMMYFUNCTION("FILTER(WholeNMJData!D:D,WholeNMJData!$B:$B=$B2564)"),48.40889)</f>
        <v>48.40889</v>
      </c>
    </row>
    <row r="2565">
      <c r="A2565" s="3"/>
      <c r="B2565" s="3" t="str">
        <f t="shared" si="3"/>
        <v>shi_05m_m67_a3_003</v>
      </c>
      <c r="C2565" s="9" t="s">
        <v>2606</v>
      </c>
      <c r="D2565" s="12">
        <v>3.0</v>
      </c>
      <c r="E2565" s="12">
        <v>1239.191</v>
      </c>
      <c r="F2565" s="12">
        <v>0.438625</v>
      </c>
      <c r="G2565" s="14">
        <f>IFERROR(__xludf.DUMMYFUNCTION("FILTER(WholeNMJData!E:E,WholeNMJData!$B:$B=$B2565)"),171.6893)</f>
        <v>171.6893</v>
      </c>
      <c r="H2565" s="14">
        <f t="shared" si="4"/>
        <v>7.217636743</v>
      </c>
      <c r="I2565" s="14">
        <f>IFERROR(__xludf.DUMMYFUNCTION("FILTER(WholeNMJData!D:D,WholeNMJData!$B:$B=$B2565)"),48.40889)</f>
        <v>48.40889</v>
      </c>
    </row>
    <row r="2566">
      <c r="A2566" s="3"/>
      <c r="B2566" s="3" t="str">
        <f t="shared" si="3"/>
        <v>shi_05m_m67_a3_003</v>
      </c>
      <c r="C2566" s="9" t="s">
        <v>2607</v>
      </c>
      <c r="D2566" s="12">
        <v>6.0</v>
      </c>
      <c r="E2566" s="12">
        <v>1367.629</v>
      </c>
      <c r="F2566" s="12">
        <v>0.745184</v>
      </c>
      <c r="G2566" s="14">
        <f>IFERROR(__xludf.DUMMYFUNCTION("FILTER(WholeNMJData!E:E,WholeNMJData!$B:$B=$B2566)"),171.6893)</f>
        <v>171.6893</v>
      </c>
      <c r="H2566" s="14">
        <f t="shared" si="4"/>
        <v>7.965720636</v>
      </c>
      <c r="I2566" s="14">
        <f>IFERROR(__xludf.DUMMYFUNCTION("FILTER(WholeNMJData!D:D,WholeNMJData!$B:$B=$B2566)"),48.40889)</f>
        <v>48.40889</v>
      </c>
    </row>
    <row r="2567">
      <c r="A2567" s="3"/>
      <c r="B2567" s="3" t="str">
        <f t="shared" si="3"/>
        <v>shi_05m_m67_a3_003</v>
      </c>
      <c r="C2567" s="9" t="s">
        <v>2608</v>
      </c>
      <c r="D2567" s="12">
        <v>7.0</v>
      </c>
      <c r="E2567" s="12">
        <v>1345.472</v>
      </c>
      <c r="F2567" s="12">
        <v>0.687167</v>
      </c>
      <c r="G2567" s="14">
        <f>IFERROR(__xludf.DUMMYFUNCTION("FILTER(WholeNMJData!E:E,WholeNMJData!$B:$B=$B2567)"),171.6893)</f>
        <v>171.6893</v>
      </c>
      <c r="H2567" s="14">
        <f t="shared" si="4"/>
        <v>7.836667748</v>
      </c>
      <c r="I2567" s="14">
        <f>IFERROR(__xludf.DUMMYFUNCTION("FILTER(WholeNMJData!D:D,WholeNMJData!$B:$B=$B2567)"),48.40889)</f>
        <v>48.40889</v>
      </c>
    </row>
    <row r="2568">
      <c r="A2568" s="3"/>
      <c r="B2568" s="3" t="str">
        <f t="shared" si="3"/>
        <v>shi_05m_m67_a3_003</v>
      </c>
      <c r="C2568" s="9" t="s">
        <v>2609</v>
      </c>
      <c r="D2568" s="12">
        <v>6.0</v>
      </c>
      <c r="E2568" s="12">
        <v>1471.235</v>
      </c>
      <c r="F2568" s="12">
        <v>0.652575</v>
      </c>
      <c r="G2568" s="14">
        <f>IFERROR(__xludf.DUMMYFUNCTION("FILTER(WholeNMJData!E:E,WholeNMJData!$B:$B=$B2568)"),171.6893)</f>
        <v>171.6893</v>
      </c>
      <c r="H2568" s="14">
        <f t="shared" si="4"/>
        <v>8.569171171</v>
      </c>
      <c r="I2568" s="14">
        <f>IFERROR(__xludf.DUMMYFUNCTION("FILTER(WholeNMJData!D:D,WholeNMJData!$B:$B=$B2568)"),48.40889)</f>
        <v>48.40889</v>
      </c>
    </row>
    <row r="2569">
      <c r="A2569" s="3"/>
      <c r="B2569" s="3" t="str">
        <f t="shared" si="3"/>
        <v>shi_05m_m67_a3_003</v>
      </c>
      <c r="C2569" s="9" t="s">
        <v>2610</v>
      </c>
      <c r="D2569" s="12">
        <v>9.0</v>
      </c>
      <c r="E2569" s="12">
        <v>1391.771</v>
      </c>
      <c r="F2569" s="12">
        <v>0.288327</v>
      </c>
      <c r="G2569" s="14">
        <f>IFERROR(__xludf.DUMMYFUNCTION("FILTER(WholeNMJData!E:E,WholeNMJData!$B:$B=$B2569)"),171.6893)</f>
        <v>171.6893</v>
      </c>
      <c r="H2569" s="14">
        <f t="shared" si="4"/>
        <v>8.106335106</v>
      </c>
      <c r="I2569" s="14">
        <f>IFERROR(__xludf.DUMMYFUNCTION("FILTER(WholeNMJData!D:D,WholeNMJData!$B:$B=$B2569)"),48.40889)</f>
        <v>48.40889</v>
      </c>
    </row>
    <row r="2570">
      <c r="A2570" s="3"/>
      <c r="B2570" s="3" t="str">
        <f t="shared" si="3"/>
        <v>shi_05m_m67_a3_003</v>
      </c>
      <c r="C2570" s="9" t="s">
        <v>2611</v>
      </c>
      <c r="D2570" s="12">
        <v>7.0</v>
      </c>
      <c r="E2570" s="12">
        <v>1482.647</v>
      </c>
      <c r="F2570" s="12">
        <v>0.839752</v>
      </c>
      <c r="G2570" s="14">
        <f>IFERROR(__xludf.DUMMYFUNCTION("FILTER(WholeNMJData!E:E,WholeNMJData!$B:$B=$B2570)"),171.6893)</f>
        <v>171.6893</v>
      </c>
      <c r="H2570" s="14">
        <f t="shared" si="4"/>
        <v>8.635640078</v>
      </c>
      <c r="I2570" s="14">
        <f>IFERROR(__xludf.DUMMYFUNCTION("FILTER(WholeNMJData!D:D,WholeNMJData!$B:$B=$B2570)"),48.40889)</f>
        <v>48.40889</v>
      </c>
    </row>
    <row r="2571">
      <c r="A2571" s="3"/>
      <c r="B2571" s="3" t="str">
        <f t="shared" si="3"/>
        <v>shi_05m_m67_a3_003</v>
      </c>
      <c r="C2571" s="9" t="s">
        <v>2612</v>
      </c>
      <c r="D2571" s="12">
        <v>3.0</v>
      </c>
      <c r="E2571" s="12">
        <v>1256.635</v>
      </c>
      <c r="F2571" s="12">
        <v>0.950338</v>
      </c>
      <c r="G2571" s="14">
        <f>IFERROR(__xludf.DUMMYFUNCTION("FILTER(WholeNMJData!E:E,WholeNMJData!$B:$B=$B2571)"),171.6893)</f>
        <v>171.6893</v>
      </c>
      <c r="H2571" s="14">
        <f t="shared" si="4"/>
        <v>7.319238881</v>
      </c>
      <c r="I2571" s="14">
        <f>IFERROR(__xludf.DUMMYFUNCTION("FILTER(WholeNMJData!D:D,WholeNMJData!$B:$B=$B2571)"),48.40889)</f>
        <v>48.40889</v>
      </c>
    </row>
    <row r="2572">
      <c r="A2572" s="3"/>
      <c r="B2572" s="3" t="str">
        <f t="shared" si="3"/>
        <v>shi_05m_m67_a3_003</v>
      </c>
      <c r="C2572" s="9" t="s">
        <v>2613</v>
      </c>
      <c r="D2572" s="12">
        <v>3.0</v>
      </c>
      <c r="E2572" s="12">
        <v>1935.428</v>
      </c>
      <c r="F2572" s="12">
        <v>0.425357</v>
      </c>
      <c r="G2572" s="14">
        <f>IFERROR(__xludf.DUMMYFUNCTION("FILTER(WholeNMJData!E:E,WholeNMJData!$B:$B=$B2572)"),171.6893)</f>
        <v>171.6893</v>
      </c>
      <c r="H2572" s="14">
        <f t="shared" si="4"/>
        <v>11.2728516</v>
      </c>
      <c r="I2572" s="14">
        <f>IFERROR(__xludf.DUMMYFUNCTION("FILTER(WholeNMJData!D:D,WholeNMJData!$B:$B=$B2572)"),48.40889)</f>
        <v>48.40889</v>
      </c>
    </row>
    <row r="2573">
      <c r="A2573" s="3"/>
      <c r="B2573" s="3" t="str">
        <f t="shared" si="3"/>
        <v>shi_05m_m67_a3_003</v>
      </c>
      <c r="C2573" s="9" t="s">
        <v>2614</v>
      </c>
      <c r="D2573" s="12">
        <v>3.0</v>
      </c>
      <c r="E2573" s="12">
        <v>1480.863</v>
      </c>
      <c r="F2573" s="12">
        <v>0.247887</v>
      </c>
      <c r="G2573" s="14">
        <f>IFERROR(__xludf.DUMMYFUNCTION("FILTER(WholeNMJData!E:E,WholeNMJData!$B:$B=$B2573)"),171.6893)</f>
        <v>171.6893</v>
      </c>
      <c r="H2573" s="14">
        <f t="shared" si="4"/>
        <v>8.625249215</v>
      </c>
      <c r="I2573" s="14">
        <f>IFERROR(__xludf.DUMMYFUNCTION("FILTER(WholeNMJData!D:D,WholeNMJData!$B:$B=$B2573)"),48.40889)</f>
        <v>48.40889</v>
      </c>
    </row>
    <row r="2574">
      <c r="A2574" s="3"/>
      <c r="B2574" s="3" t="str">
        <f t="shared" si="3"/>
        <v>shi_05m_m67_a3_003</v>
      </c>
      <c r="C2574" s="9" t="s">
        <v>2615</v>
      </c>
      <c r="D2574" s="12">
        <v>4.0</v>
      </c>
      <c r="E2574" s="12">
        <v>1727.992</v>
      </c>
      <c r="F2574" s="12">
        <v>0.528485</v>
      </c>
      <c r="G2574" s="14">
        <f>IFERROR(__xludf.DUMMYFUNCTION("FILTER(WholeNMJData!E:E,WholeNMJData!$B:$B=$B2574)"),171.6893)</f>
        <v>171.6893</v>
      </c>
      <c r="H2574" s="14">
        <f t="shared" si="4"/>
        <v>10.06464585</v>
      </c>
      <c r="I2574" s="14">
        <f>IFERROR(__xludf.DUMMYFUNCTION("FILTER(WholeNMJData!D:D,WholeNMJData!$B:$B=$B2574)"),48.40889)</f>
        <v>48.40889</v>
      </c>
    </row>
    <row r="2575">
      <c r="A2575" s="3"/>
      <c r="B2575" s="3" t="str">
        <f t="shared" si="3"/>
        <v>shi_05m_m67_a3_003</v>
      </c>
      <c r="C2575" s="9" t="s">
        <v>2616</v>
      </c>
      <c r="D2575" s="12">
        <v>3.0</v>
      </c>
      <c r="E2575" s="12">
        <v>1529.043</v>
      </c>
      <c r="F2575" s="12">
        <v>0.391003</v>
      </c>
      <c r="G2575" s="14">
        <f>IFERROR(__xludf.DUMMYFUNCTION("FILTER(WholeNMJData!E:E,WholeNMJData!$B:$B=$B2575)"),171.6893)</f>
        <v>171.6893</v>
      </c>
      <c r="H2575" s="14">
        <f t="shared" si="4"/>
        <v>8.90587241</v>
      </c>
      <c r="I2575" s="14">
        <f>IFERROR(__xludf.DUMMYFUNCTION("FILTER(WholeNMJData!D:D,WholeNMJData!$B:$B=$B2575)"),48.40889)</f>
        <v>48.40889</v>
      </c>
    </row>
    <row r="2576">
      <c r="A2576" s="3"/>
      <c r="B2576" s="3" t="str">
        <f t="shared" si="3"/>
        <v>shi_05m_m67_a3_003</v>
      </c>
      <c r="C2576" s="9" t="s">
        <v>2617</v>
      </c>
      <c r="D2576" s="12">
        <v>6.0</v>
      </c>
      <c r="E2576" s="12">
        <v>1359.441</v>
      </c>
      <c r="F2576" s="12">
        <v>0.46371</v>
      </c>
      <c r="G2576" s="14">
        <f>IFERROR(__xludf.DUMMYFUNCTION("FILTER(WholeNMJData!E:E,WholeNMJData!$B:$B=$B2576)"),171.6893)</f>
        <v>171.6893</v>
      </c>
      <c r="H2576" s="14">
        <f t="shared" si="4"/>
        <v>7.918029836</v>
      </c>
      <c r="I2576" s="14">
        <f>IFERROR(__xludf.DUMMYFUNCTION("FILTER(WholeNMJData!D:D,WholeNMJData!$B:$B=$B2576)"),48.40889)</f>
        <v>48.40889</v>
      </c>
    </row>
    <row r="2577">
      <c r="A2577" s="3"/>
      <c r="B2577" s="3" t="str">
        <f t="shared" si="3"/>
        <v>shi_05m_m67_a3_003</v>
      </c>
      <c r="C2577" s="9" t="s">
        <v>2618</v>
      </c>
      <c r="D2577" s="12">
        <v>3.0</v>
      </c>
      <c r="E2577" s="12">
        <v>1224.577</v>
      </c>
      <c r="F2577" s="12">
        <v>0.09851</v>
      </c>
      <c r="G2577" s="14">
        <f>IFERROR(__xludf.DUMMYFUNCTION("FILTER(WholeNMJData!E:E,WholeNMJData!$B:$B=$B2577)"),171.6893)</f>
        <v>171.6893</v>
      </c>
      <c r="H2577" s="14">
        <f t="shared" si="4"/>
        <v>7.132517868</v>
      </c>
      <c r="I2577" s="14">
        <f>IFERROR(__xludf.DUMMYFUNCTION("FILTER(WholeNMJData!D:D,WholeNMJData!$B:$B=$B2577)"),48.40889)</f>
        <v>48.40889</v>
      </c>
    </row>
    <row r="2578">
      <c r="A2578" s="3"/>
      <c r="B2578" s="3" t="str">
        <f t="shared" si="3"/>
        <v>shi_05m_m67_a3_003</v>
      </c>
      <c r="C2578" s="9" t="s">
        <v>2619</v>
      </c>
      <c r="D2578" s="12">
        <v>5.0</v>
      </c>
      <c r="E2578" s="12">
        <v>1384.854</v>
      </c>
      <c r="F2578" s="12">
        <v>0.475763</v>
      </c>
      <c r="G2578" s="14">
        <f>IFERROR(__xludf.DUMMYFUNCTION("FILTER(WholeNMJData!E:E,WholeNMJData!$B:$B=$B2578)"),171.6893)</f>
        <v>171.6893</v>
      </c>
      <c r="H2578" s="14">
        <f t="shared" si="4"/>
        <v>8.066047214</v>
      </c>
      <c r="I2578" s="14">
        <f>IFERROR(__xludf.DUMMYFUNCTION("FILTER(WholeNMJData!D:D,WholeNMJData!$B:$B=$B2578)"),48.40889)</f>
        <v>48.40889</v>
      </c>
    </row>
    <row r="2579">
      <c r="A2579" s="3"/>
      <c r="B2579" s="3" t="str">
        <f t="shared" si="3"/>
        <v>shi_05m_m67_a3_003</v>
      </c>
      <c r="C2579" s="9" t="s">
        <v>2620</v>
      </c>
      <c r="D2579" s="12">
        <v>3.0</v>
      </c>
      <c r="E2579" s="12">
        <v>1190.593</v>
      </c>
      <c r="F2579" s="12">
        <v>0.617801</v>
      </c>
      <c r="G2579" s="14">
        <f>IFERROR(__xludf.DUMMYFUNCTION("FILTER(WholeNMJData!E:E,WholeNMJData!$B:$B=$B2579)"),171.6893)</f>
        <v>171.6893</v>
      </c>
      <c r="H2579" s="14">
        <f t="shared" si="4"/>
        <v>6.934578917</v>
      </c>
      <c r="I2579" s="14">
        <f>IFERROR(__xludf.DUMMYFUNCTION("FILTER(WholeNMJData!D:D,WholeNMJData!$B:$B=$B2579)"),48.40889)</f>
        <v>48.40889</v>
      </c>
    </row>
    <row r="2580">
      <c r="A2580" s="3"/>
      <c r="B2580" s="3" t="str">
        <f t="shared" si="3"/>
        <v>shi_05m_m67_a3_003</v>
      </c>
      <c r="C2580" s="9" t="s">
        <v>2621</v>
      </c>
      <c r="D2580" s="12">
        <v>3.0</v>
      </c>
      <c r="E2580" s="12">
        <v>1414.185</v>
      </c>
      <c r="F2580" s="12">
        <v>0.626748</v>
      </c>
      <c r="G2580" s="14">
        <f>IFERROR(__xludf.DUMMYFUNCTION("FILTER(WholeNMJData!E:E,WholeNMJData!$B:$B=$B2580)"),171.6893)</f>
        <v>171.6893</v>
      </c>
      <c r="H2580" s="14">
        <f t="shared" si="4"/>
        <v>8.236884884</v>
      </c>
      <c r="I2580" s="14">
        <f>IFERROR(__xludf.DUMMYFUNCTION("FILTER(WholeNMJData!D:D,WholeNMJData!$B:$B=$B2580)"),48.40889)</f>
        <v>48.40889</v>
      </c>
    </row>
    <row r="2581">
      <c r="A2581" s="3"/>
      <c r="B2581" s="3" t="str">
        <f t="shared" si="3"/>
        <v>shi_05m_m67_a3_003</v>
      </c>
      <c r="C2581" s="9" t="s">
        <v>2622</v>
      </c>
      <c r="D2581" s="12">
        <v>3.0</v>
      </c>
      <c r="E2581" s="12">
        <v>1550.14</v>
      </c>
      <c r="F2581" s="12">
        <v>0.492669</v>
      </c>
      <c r="G2581" s="14">
        <f>IFERROR(__xludf.DUMMYFUNCTION("FILTER(WholeNMJData!E:E,WholeNMJData!$B:$B=$B2581)"),171.6893)</f>
        <v>171.6893</v>
      </c>
      <c r="H2581" s="14">
        <f t="shared" si="4"/>
        <v>9.028751355</v>
      </c>
      <c r="I2581" s="14">
        <f>IFERROR(__xludf.DUMMYFUNCTION("FILTER(WholeNMJData!D:D,WholeNMJData!$B:$B=$B2581)"),48.40889)</f>
        <v>48.40889</v>
      </c>
    </row>
    <row r="2582">
      <c r="A2582" s="3"/>
      <c r="B2582" s="3" t="str">
        <f t="shared" si="3"/>
        <v>shi_05m_m67_a3_003</v>
      </c>
      <c r="C2582" s="9" t="s">
        <v>2623</v>
      </c>
      <c r="D2582" s="12">
        <v>3.0</v>
      </c>
      <c r="E2582" s="12">
        <v>1603.535</v>
      </c>
      <c r="F2582" s="12">
        <v>0.419901</v>
      </c>
      <c r="G2582" s="14">
        <f>IFERROR(__xludf.DUMMYFUNCTION("FILTER(WholeNMJData!E:E,WholeNMJData!$B:$B=$B2582)"),171.6893)</f>
        <v>171.6893</v>
      </c>
      <c r="H2582" s="14">
        <f t="shared" si="4"/>
        <v>9.339749186</v>
      </c>
      <c r="I2582" s="14">
        <f>IFERROR(__xludf.DUMMYFUNCTION("FILTER(WholeNMJData!D:D,WholeNMJData!$B:$B=$B2582)"),48.40889)</f>
        <v>48.40889</v>
      </c>
    </row>
    <row r="2583">
      <c r="A2583" s="3"/>
      <c r="B2583" s="3" t="str">
        <f t="shared" si="3"/>
        <v>shi_05m_m67_a3_003</v>
      </c>
      <c r="C2583" s="9" t="s">
        <v>2624</v>
      </c>
      <c r="D2583" s="12">
        <v>3.0</v>
      </c>
      <c r="E2583" s="12">
        <v>1411.742</v>
      </c>
      <c r="F2583" s="12">
        <v>0.23897</v>
      </c>
      <c r="G2583" s="14">
        <f>IFERROR(__xludf.DUMMYFUNCTION("FILTER(WholeNMJData!E:E,WholeNMJData!$B:$B=$B2583)"),171.6893)</f>
        <v>171.6893</v>
      </c>
      <c r="H2583" s="14">
        <f t="shared" si="4"/>
        <v>8.222655693</v>
      </c>
      <c r="I2583" s="14">
        <f>IFERROR(__xludf.DUMMYFUNCTION("FILTER(WholeNMJData!D:D,WholeNMJData!$B:$B=$B2583)"),48.40889)</f>
        <v>48.40889</v>
      </c>
    </row>
    <row r="2584">
      <c r="A2584" s="3"/>
      <c r="B2584" s="3" t="str">
        <f t="shared" si="3"/>
        <v>shi_06m_m67_a3_001</v>
      </c>
      <c r="C2584" s="9" t="s">
        <v>2625</v>
      </c>
      <c r="D2584" s="12">
        <v>3.0</v>
      </c>
      <c r="E2584" s="12">
        <v>2273.157</v>
      </c>
      <c r="F2584" s="12">
        <v>0.128722</v>
      </c>
      <c r="G2584" s="14">
        <f>IFERROR(__xludf.DUMMYFUNCTION("FILTER(WholeNMJData!E:E,WholeNMJData!$B:$B=$B2584)"),311.3105)</f>
        <v>311.3105</v>
      </c>
      <c r="H2584" s="14">
        <f t="shared" si="4"/>
        <v>7.301896338</v>
      </c>
      <c r="I2584" s="14">
        <f>IFERROR(__xludf.DUMMYFUNCTION("FILTER(WholeNMJData!D:D,WholeNMJData!$B:$B=$B2584)"),166.7378)</f>
        <v>166.7378</v>
      </c>
    </row>
    <row r="2585">
      <c r="A2585" s="3"/>
      <c r="B2585" s="3" t="str">
        <f t="shared" si="3"/>
        <v>shi_06m_m67_a3_001</v>
      </c>
      <c r="C2585" s="9" t="s">
        <v>2626</v>
      </c>
      <c r="D2585" s="12">
        <v>51.0</v>
      </c>
      <c r="E2585" s="12">
        <v>4216.616</v>
      </c>
      <c r="F2585" s="12">
        <v>0.864996</v>
      </c>
      <c r="G2585" s="14">
        <f>IFERROR(__xludf.DUMMYFUNCTION("FILTER(WholeNMJData!E:E,WholeNMJData!$B:$B=$B2585)"),311.3105)</f>
        <v>311.3105</v>
      </c>
      <c r="H2585" s="14">
        <f t="shared" si="4"/>
        <v>13.54472785</v>
      </c>
      <c r="I2585" s="14">
        <f>IFERROR(__xludf.DUMMYFUNCTION("FILTER(WholeNMJData!D:D,WholeNMJData!$B:$B=$B2585)"),166.7378)</f>
        <v>166.7378</v>
      </c>
    </row>
    <row r="2586">
      <c r="A2586" s="3"/>
      <c r="B2586" s="3" t="str">
        <f t="shared" si="3"/>
        <v>shi_06m_m67_a3_001</v>
      </c>
      <c r="C2586" s="9" t="s">
        <v>2627</v>
      </c>
      <c r="D2586" s="12">
        <v>99.0</v>
      </c>
      <c r="E2586" s="12">
        <v>3026.857</v>
      </c>
      <c r="F2586" s="12">
        <v>0.947796</v>
      </c>
      <c r="G2586" s="14">
        <f>IFERROR(__xludf.DUMMYFUNCTION("FILTER(WholeNMJData!E:E,WholeNMJData!$B:$B=$B2586)"),311.3105)</f>
        <v>311.3105</v>
      </c>
      <c r="H2586" s="14">
        <f t="shared" si="4"/>
        <v>9.722951844</v>
      </c>
      <c r="I2586" s="14">
        <f>IFERROR(__xludf.DUMMYFUNCTION("FILTER(WholeNMJData!D:D,WholeNMJData!$B:$B=$B2586)"),166.7378)</f>
        <v>166.7378</v>
      </c>
    </row>
    <row r="2587">
      <c r="A2587" s="3"/>
      <c r="B2587" s="3" t="str">
        <f t="shared" si="3"/>
        <v>shi_06m_m67_a3_001</v>
      </c>
      <c r="C2587" s="9" t="s">
        <v>2628</v>
      </c>
      <c r="D2587" s="12">
        <v>6.0</v>
      </c>
      <c r="E2587" s="12">
        <v>2376.313</v>
      </c>
      <c r="F2587" s="12">
        <v>0.379031</v>
      </c>
      <c r="G2587" s="14">
        <f>IFERROR(__xludf.DUMMYFUNCTION("FILTER(WholeNMJData!E:E,WholeNMJData!$B:$B=$B2587)"),311.3105)</f>
        <v>311.3105</v>
      </c>
      <c r="H2587" s="14">
        <f t="shared" si="4"/>
        <v>7.633256829</v>
      </c>
      <c r="I2587" s="14">
        <f>IFERROR(__xludf.DUMMYFUNCTION("FILTER(WholeNMJData!D:D,WholeNMJData!$B:$B=$B2587)"),166.7378)</f>
        <v>166.7378</v>
      </c>
    </row>
    <row r="2588">
      <c r="A2588" s="3"/>
      <c r="B2588" s="3" t="str">
        <f t="shared" si="3"/>
        <v>shi_06m_m67_a3_001</v>
      </c>
      <c r="C2588" s="9" t="s">
        <v>2629</v>
      </c>
      <c r="D2588" s="12">
        <v>6.0</v>
      </c>
      <c r="E2588" s="12">
        <v>2391.144</v>
      </c>
      <c r="F2588" s="12">
        <v>0.148073</v>
      </c>
      <c r="G2588" s="14">
        <f>IFERROR(__xludf.DUMMYFUNCTION("FILTER(WholeNMJData!E:E,WholeNMJData!$B:$B=$B2588)"),311.3105)</f>
        <v>311.3105</v>
      </c>
      <c r="H2588" s="14">
        <f t="shared" si="4"/>
        <v>7.680897368</v>
      </c>
      <c r="I2588" s="14">
        <f>IFERROR(__xludf.DUMMYFUNCTION("FILTER(WholeNMJData!D:D,WholeNMJData!$B:$B=$B2588)"),166.7378)</f>
        <v>166.7378</v>
      </c>
    </row>
    <row r="2589">
      <c r="A2589" s="3"/>
      <c r="B2589" s="3" t="str">
        <f t="shared" si="3"/>
        <v>shi_06m_m67_a3_001</v>
      </c>
      <c r="C2589" s="9" t="s">
        <v>2630</v>
      </c>
      <c r="D2589" s="12">
        <v>30.0</v>
      </c>
      <c r="E2589" s="12">
        <v>3222.302</v>
      </c>
      <c r="F2589" s="12">
        <v>0.735708</v>
      </c>
      <c r="G2589" s="14">
        <f>IFERROR(__xludf.DUMMYFUNCTION("FILTER(WholeNMJData!E:E,WholeNMJData!$B:$B=$B2589)"),311.3105)</f>
        <v>311.3105</v>
      </c>
      <c r="H2589" s="14">
        <f t="shared" si="4"/>
        <v>10.35076555</v>
      </c>
      <c r="I2589" s="14">
        <f>IFERROR(__xludf.DUMMYFUNCTION("FILTER(WholeNMJData!D:D,WholeNMJData!$B:$B=$B2589)"),166.7378)</f>
        <v>166.7378</v>
      </c>
    </row>
    <row r="2590">
      <c r="A2590" s="3"/>
      <c r="B2590" s="3" t="str">
        <f t="shared" si="3"/>
        <v>shi_06m_m67_a3_001</v>
      </c>
      <c r="C2590" s="9" t="s">
        <v>2631</v>
      </c>
      <c r="D2590" s="12">
        <v>9.0</v>
      </c>
      <c r="E2590" s="12">
        <v>2389.068</v>
      </c>
      <c r="F2590" s="12">
        <v>0.276849</v>
      </c>
      <c r="G2590" s="14">
        <f>IFERROR(__xludf.DUMMYFUNCTION("FILTER(WholeNMJData!E:E,WholeNMJData!$B:$B=$B2590)"),311.3105)</f>
        <v>311.3105</v>
      </c>
      <c r="H2590" s="14">
        <f t="shared" si="4"/>
        <v>7.674228784</v>
      </c>
      <c r="I2590" s="14">
        <f>IFERROR(__xludf.DUMMYFUNCTION("FILTER(WholeNMJData!D:D,WholeNMJData!$B:$B=$B2590)"),166.7378)</f>
        <v>166.7378</v>
      </c>
    </row>
    <row r="2591">
      <c r="A2591" s="3"/>
      <c r="B2591" s="3" t="str">
        <f t="shared" si="3"/>
        <v>shi_06m_m67_a3_001</v>
      </c>
      <c r="C2591" s="9" t="s">
        <v>2632</v>
      </c>
      <c r="D2591" s="12">
        <v>4.0</v>
      </c>
      <c r="E2591" s="12">
        <v>2762.735</v>
      </c>
      <c r="F2591" s="12">
        <v>0.15187</v>
      </c>
      <c r="G2591" s="14">
        <f>IFERROR(__xludf.DUMMYFUNCTION("FILTER(WholeNMJData!E:E,WholeNMJData!$B:$B=$B2591)"),311.3105)</f>
        <v>311.3105</v>
      </c>
      <c r="H2591" s="14">
        <f t="shared" si="4"/>
        <v>8.874532019</v>
      </c>
      <c r="I2591" s="14">
        <f>IFERROR(__xludf.DUMMYFUNCTION("FILTER(WholeNMJData!D:D,WholeNMJData!$B:$B=$B2591)"),166.7378)</f>
        <v>166.7378</v>
      </c>
    </row>
    <row r="2592">
      <c r="A2592" s="3"/>
      <c r="B2592" s="3" t="str">
        <f t="shared" si="3"/>
        <v>shi_06m_m67_a3_001</v>
      </c>
      <c r="C2592" s="9" t="s">
        <v>2633</v>
      </c>
      <c r="D2592" s="12">
        <v>47.0</v>
      </c>
      <c r="E2592" s="12">
        <v>4596.838</v>
      </c>
      <c r="F2592" s="12">
        <v>1.073851</v>
      </c>
      <c r="G2592" s="14">
        <f>IFERROR(__xludf.DUMMYFUNCTION("FILTER(WholeNMJData!E:E,WholeNMJData!$B:$B=$B2592)"),311.3105)</f>
        <v>311.3105</v>
      </c>
      <c r="H2592" s="14">
        <f t="shared" si="4"/>
        <v>14.76608723</v>
      </c>
      <c r="I2592" s="14">
        <f>IFERROR(__xludf.DUMMYFUNCTION("FILTER(WholeNMJData!D:D,WholeNMJData!$B:$B=$B2592)"),166.7378)</f>
        <v>166.7378</v>
      </c>
    </row>
    <row r="2593">
      <c r="A2593" s="3"/>
      <c r="B2593" s="3" t="str">
        <f t="shared" si="3"/>
        <v>shi_06m_m67_a3_001</v>
      </c>
      <c r="C2593" s="9" t="s">
        <v>2634</v>
      </c>
      <c r="D2593" s="12">
        <v>98.0</v>
      </c>
      <c r="E2593" s="12">
        <v>3863.793</v>
      </c>
      <c r="F2593" s="12">
        <v>0.853052</v>
      </c>
      <c r="G2593" s="14">
        <f>IFERROR(__xludf.DUMMYFUNCTION("FILTER(WholeNMJData!E:E,WholeNMJData!$B:$B=$B2593)"),311.3105)</f>
        <v>311.3105</v>
      </c>
      <c r="H2593" s="14">
        <f t="shared" si="4"/>
        <v>12.41138028</v>
      </c>
      <c r="I2593" s="14">
        <f>IFERROR(__xludf.DUMMYFUNCTION("FILTER(WholeNMJData!D:D,WholeNMJData!$B:$B=$B2593)"),166.7378)</f>
        <v>166.7378</v>
      </c>
    </row>
    <row r="2594">
      <c r="A2594" s="3"/>
      <c r="B2594" s="3" t="str">
        <f t="shared" si="3"/>
        <v>shi_06m_m67_a3_001</v>
      </c>
      <c r="C2594" s="9" t="s">
        <v>2635</v>
      </c>
      <c r="D2594" s="12">
        <v>11.0</v>
      </c>
      <c r="E2594" s="12">
        <v>2479.019</v>
      </c>
      <c r="F2594" s="12">
        <v>0.48414</v>
      </c>
      <c r="G2594" s="14">
        <f>IFERROR(__xludf.DUMMYFUNCTION("FILTER(WholeNMJData!E:E,WholeNMJData!$B:$B=$B2594)"),311.3105)</f>
        <v>311.3105</v>
      </c>
      <c r="H2594" s="14">
        <f t="shared" si="4"/>
        <v>7.963171817</v>
      </c>
      <c r="I2594" s="14">
        <f>IFERROR(__xludf.DUMMYFUNCTION("FILTER(WholeNMJData!D:D,WholeNMJData!$B:$B=$B2594)"),166.7378)</f>
        <v>166.7378</v>
      </c>
    </row>
    <row r="2595">
      <c r="A2595" s="3"/>
      <c r="B2595" s="3" t="str">
        <f t="shared" si="3"/>
        <v>shi_06m_m67_a3_001</v>
      </c>
      <c r="C2595" s="9" t="s">
        <v>2636</v>
      </c>
      <c r="D2595" s="12">
        <v>81.0</v>
      </c>
      <c r="E2595" s="12">
        <v>3761.637</v>
      </c>
      <c r="F2595" s="12">
        <v>0.647732</v>
      </c>
      <c r="G2595" s="14">
        <f>IFERROR(__xludf.DUMMYFUNCTION("FILTER(WholeNMJData!E:E,WholeNMJData!$B:$B=$B2595)"),311.3105)</f>
        <v>311.3105</v>
      </c>
      <c r="H2595" s="14">
        <f t="shared" si="4"/>
        <v>12.08323201</v>
      </c>
      <c r="I2595" s="14">
        <f>IFERROR(__xludf.DUMMYFUNCTION("FILTER(WholeNMJData!D:D,WholeNMJData!$B:$B=$B2595)"),166.7378)</f>
        <v>166.7378</v>
      </c>
    </row>
    <row r="2596">
      <c r="A2596" s="3"/>
      <c r="B2596" s="3" t="str">
        <f t="shared" si="3"/>
        <v>shi_06m_m67_a3_001</v>
      </c>
      <c r="C2596" s="9" t="s">
        <v>2637</v>
      </c>
      <c r="D2596" s="12">
        <v>3.0</v>
      </c>
      <c r="E2596" s="12">
        <v>2667.054</v>
      </c>
      <c r="F2596" s="12">
        <v>0.523387</v>
      </c>
      <c r="G2596" s="14">
        <f>IFERROR(__xludf.DUMMYFUNCTION("FILTER(WholeNMJData!E:E,WholeNMJData!$B:$B=$B2596)"),311.3105)</f>
        <v>311.3105</v>
      </c>
      <c r="H2596" s="14">
        <f t="shared" si="4"/>
        <v>8.567182925</v>
      </c>
      <c r="I2596" s="14">
        <f>IFERROR(__xludf.DUMMYFUNCTION("FILTER(WholeNMJData!D:D,WholeNMJData!$B:$B=$B2596)"),166.7378)</f>
        <v>166.7378</v>
      </c>
    </row>
    <row r="2597">
      <c r="A2597" s="3"/>
      <c r="B2597" s="3" t="str">
        <f t="shared" si="3"/>
        <v>shi_06m_m67_a3_001</v>
      </c>
      <c r="C2597" s="9" t="s">
        <v>2638</v>
      </c>
      <c r="D2597" s="12">
        <v>62.0</v>
      </c>
      <c r="E2597" s="12">
        <v>3454.23</v>
      </c>
      <c r="F2597" s="12">
        <v>0.867249</v>
      </c>
      <c r="G2597" s="14">
        <f>IFERROR(__xludf.DUMMYFUNCTION("FILTER(WholeNMJData!E:E,WholeNMJData!$B:$B=$B2597)"),311.3105)</f>
        <v>311.3105</v>
      </c>
      <c r="H2597" s="14">
        <f t="shared" si="4"/>
        <v>11.09577094</v>
      </c>
      <c r="I2597" s="14">
        <f>IFERROR(__xludf.DUMMYFUNCTION("FILTER(WholeNMJData!D:D,WholeNMJData!$B:$B=$B2597)"),166.7378)</f>
        <v>166.7378</v>
      </c>
    </row>
    <row r="2598">
      <c r="A2598" s="3"/>
      <c r="B2598" s="3" t="str">
        <f t="shared" si="3"/>
        <v>shi_06m_m67_a3_001</v>
      </c>
      <c r="C2598" s="9" t="s">
        <v>2639</v>
      </c>
      <c r="D2598" s="12">
        <v>4.0</v>
      </c>
      <c r="E2598" s="12">
        <v>2573.931</v>
      </c>
      <c r="F2598" s="12">
        <v>0.270153</v>
      </c>
      <c r="G2598" s="14">
        <f>IFERROR(__xludf.DUMMYFUNCTION("FILTER(WholeNMJData!E:E,WholeNMJData!$B:$B=$B2598)"),311.3105)</f>
        <v>311.3105</v>
      </c>
      <c r="H2598" s="14">
        <f t="shared" si="4"/>
        <v>8.268050708</v>
      </c>
      <c r="I2598" s="14">
        <f>IFERROR(__xludf.DUMMYFUNCTION("FILTER(WholeNMJData!D:D,WholeNMJData!$B:$B=$B2598)"),166.7378)</f>
        <v>166.7378</v>
      </c>
    </row>
    <row r="2599">
      <c r="A2599" s="3"/>
      <c r="B2599" s="3" t="str">
        <f t="shared" si="3"/>
        <v>shi_06m_m67_a3_001</v>
      </c>
      <c r="C2599" s="9" t="s">
        <v>2640</v>
      </c>
      <c r="D2599" s="12">
        <v>3.0</v>
      </c>
      <c r="E2599" s="12">
        <v>2513.836</v>
      </c>
      <c r="F2599" s="12">
        <v>0.282801</v>
      </c>
      <c r="G2599" s="14">
        <f>IFERROR(__xludf.DUMMYFUNCTION("FILTER(WholeNMJData!E:E,WholeNMJData!$B:$B=$B2599)"),311.3105)</f>
        <v>311.3105</v>
      </c>
      <c r="H2599" s="14">
        <f t="shared" si="4"/>
        <v>8.075011925</v>
      </c>
      <c r="I2599" s="14">
        <f>IFERROR(__xludf.DUMMYFUNCTION("FILTER(WholeNMJData!D:D,WholeNMJData!$B:$B=$B2599)"),166.7378)</f>
        <v>166.7378</v>
      </c>
    </row>
    <row r="2600">
      <c r="A2600" s="3"/>
      <c r="B2600" s="3" t="str">
        <f t="shared" si="3"/>
        <v>shi_06m_m67_a3_001</v>
      </c>
      <c r="C2600" s="9" t="s">
        <v>2641</v>
      </c>
      <c r="D2600" s="12">
        <v>10.0</v>
      </c>
      <c r="E2600" s="12">
        <v>2274.683</v>
      </c>
      <c r="F2600" s="12">
        <v>0.318356</v>
      </c>
      <c r="G2600" s="14">
        <f>IFERROR(__xludf.DUMMYFUNCTION("FILTER(WholeNMJData!E:E,WholeNMJData!$B:$B=$B2600)"),311.3105)</f>
        <v>311.3105</v>
      </c>
      <c r="H2600" s="14">
        <f t="shared" si="4"/>
        <v>7.306798197</v>
      </c>
      <c r="I2600" s="14">
        <f>IFERROR(__xludf.DUMMYFUNCTION("FILTER(WholeNMJData!D:D,WholeNMJData!$B:$B=$B2600)"),166.7378)</f>
        <v>166.7378</v>
      </c>
    </row>
    <row r="2601">
      <c r="A2601" s="3"/>
      <c r="B2601" s="3" t="str">
        <f t="shared" si="3"/>
        <v>shi_06m_m67_a3_001</v>
      </c>
      <c r="C2601" s="9" t="s">
        <v>2642</v>
      </c>
      <c r="D2601" s="12">
        <v>4.0</v>
      </c>
      <c r="E2601" s="12">
        <v>2329.809</v>
      </c>
      <c r="F2601" s="12">
        <v>0.407</v>
      </c>
      <c r="G2601" s="14">
        <f>IFERROR(__xludf.DUMMYFUNCTION("FILTER(WholeNMJData!E:E,WholeNMJData!$B:$B=$B2601)"),311.3105)</f>
        <v>311.3105</v>
      </c>
      <c r="H2601" s="14">
        <f t="shared" si="4"/>
        <v>7.483875423</v>
      </c>
      <c r="I2601" s="14">
        <f>IFERROR(__xludf.DUMMYFUNCTION("FILTER(WholeNMJData!D:D,WholeNMJData!$B:$B=$B2601)"),166.7378)</f>
        <v>166.7378</v>
      </c>
    </row>
    <row r="2602">
      <c r="A2602" s="3"/>
      <c r="B2602" s="3" t="str">
        <f t="shared" si="3"/>
        <v>shi_06m_m67_a3_001</v>
      </c>
      <c r="C2602" s="9" t="s">
        <v>2643</v>
      </c>
      <c r="D2602" s="12">
        <v>43.0</v>
      </c>
      <c r="E2602" s="12">
        <v>3069.537</v>
      </c>
      <c r="F2602" s="12">
        <v>0.925855</v>
      </c>
      <c r="G2602" s="14">
        <f>IFERROR(__xludf.DUMMYFUNCTION("FILTER(WholeNMJData!E:E,WholeNMJData!$B:$B=$B2602)"),311.3105)</f>
        <v>311.3105</v>
      </c>
      <c r="H2602" s="14">
        <f t="shared" si="4"/>
        <v>9.860049693</v>
      </c>
      <c r="I2602" s="14">
        <f>IFERROR(__xludf.DUMMYFUNCTION("FILTER(WholeNMJData!D:D,WholeNMJData!$B:$B=$B2602)"),166.7378)</f>
        <v>166.7378</v>
      </c>
    </row>
    <row r="2603">
      <c r="A2603" s="3"/>
      <c r="B2603" s="3" t="str">
        <f t="shared" si="3"/>
        <v>shi_06m_m67_a3_001</v>
      </c>
      <c r="C2603" s="9" t="s">
        <v>2644</v>
      </c>
      <c r="D2603" s="12">
        <v>6.0</v>
      </c>
      <c r="E2603" s="12">
        <v>2312.742</v>
      </c>
      <c r="F2603" s="12">
        <v>0.25339</v>
      </c>
      <c r="G2603" s="14">
        <f>IFERROR(__xludf.DUMMYFUNCTION("FILTER(WholeNMJData!E:E,WholeNMJData!$B:$B=$B2603)"),311.3105)</f>
        <v>311.3105</v>
      </c>
      <c r="H2603" s="14">
        <f t="shared" si="4"/>
        <v>7.429052345</v>
      </c>
      <c r="I2603" s="14">
        <f>IFERROR(__xludf.DUMMYFUNCTION("FILTER(WholeNMJData!D:D,WholeNMJData!$B:$B=$B2603)"),166.7378)</f>
        <v>166.7378</v>
      </c>
    </row>
    <row r="2604">
      <c r="A2604" s="3"/>
      <c r="B2604" s="3" t="str">
        <f t="shared" si="3"/>
        <v>shi_06m_m67_a3_001</v>
      </c>
      <c r="C2604" s="9" t="s">
        <v>2645</v>
      </c>
      <c r="D2604" s="12">
        <v>46.0</v>
      </c>
      <c r="E2604" s="12">
        <v>3769.175</v>
      </c>
      <c r="F2604" s="12">
        <v>1.045875</v>
      </c>
      <c r="G2604" s="14">
        <f>IFERROR(__xludf.DUMMYFUNCTION("FILTER(WholeNMJData!E:E,WholeNMJData!$B:$B=$B2604)"),311.3105)</f>
        <v>311.3105</v>
      </c>
      <c r="H2604" s="14">
        <f t="shared" si="4"/>
        <v>12.10744578</v>
      </c>
      <c r="I2604" s="14">
        <f>IFERROR(__xludf.DUMMYFUNCTION("FILTER(WholeNMJData!D:D,WholeNMJData!$B:$B=$B2604)"),166.7378)</f>
        <v>166.7378</v>
      </c>
    </row>
    <row r="2605">
      <c r="A2605" s="3"/>
      <c r="B2605" s="3" t="str">
        <f t="shared" si="3"/>
        <v>shi_06m_m67_a3_001</v>
      </c>
      <c r="C2605" s="9" t="s">
        <v>2646</v>
      </c>
      <c r="D2605" s="12">
        <v>47.0</v>
      </c>
      <c r="E2605" s="12">
        <v>3124.547</v>
      </c>
      <c r="F2605" s="12">
        <v>0.84123</v>
      </c>
      <c r="G2605" s="14">
        <f>IFERROR(__xludf.DUMMYFUNCTION("FILTER(WholeNMJData!E:E,WholeNMJData!$B:$B=$B2605)"),311.3105)</f>
        <v>311.3105</v>
      </c>
      <c r="H2605" s="14">
        <f t="shared" si="4"/>
        <v>10.0367543</v>
      </c>
      <c r="I2605" s="14">
        <f>IFERROR(__xludf.DUMMYFUNCTION("FILTER(WholeNMJData!D:D,WholeNMJData!$B:$B=$B2605)"),166.7378)</f>
        <v>166.7378</v>
      </c>
    </row>
    <row r="2606">
      <c r="A2606" s="3"/>
      <c r="B2606" s="3" t="str">
        <f t="shared" si="3"/>
        <v>shi_06m_m67_a3_001</v>
      </c>
      <c r="C2606" s="9" t="s">
        <v>2647</v>
      </c>
      <c r="D2606" s="12">
        <v>15.0</v>
      </c>
      <c r="E2606" s="12">
        <v>2869.903</v>
      </c>
      <c r="F2606" s="12">
        <v>0.528255</v>
      </c>
      <c r="G2606" s="14">
        <f>IFERROR(__xludf.DUMMYFUNCTION("FILTER(WholeNMJData!E:E,WholeNMJData!$B:$B=$B2606)"),311.3105)</f>
        <v>311.3105</v>
      </c>
      <c r="H2606" s="14">
        <f t="shared" si="4"/>
        <v>9.218779964</v>
      </c>
      <c r="I2606" s="14">
        <f>IFERROR(__xludf.DUMMYFUNCTION("FILTER(WholeNMJData!D:D,WholeNMJData!$B:$B=$B2606)"),166.7378)</f>
        <v>166.7378</v>
      </c>
    </row>
    <row r="2607">
      <c r="A2607" s="3"/>
      <c r="B2607" s="3" t="str">
        <f t="shared" si="3"/>
        <v>shi_06m_m67_a3_001</v>
      </c>
      <c r="C2607" s="9" t="s">
        <v>2648</v>
      </c>
      <c r="D2607" s="12">
        <v>57.0</v>
      </c>
      <c r="E2607" s="12">
        <v>3585.801</v>
      </c>
      <c r="F2607" s="12">
        <v>1.08119</v>
      </c>
      <c r="G2607" s="14">
        <f>IFERROR(__xludf.DUMMYFUNCTION("FILTER(WholeNMJData!E:E,WholeNMJData!$B:$B=$B2607)"),311.3105)</f>
        <v>311.3105</v>
      </c>
      <c r="H2607" s="14">
        <f t="shared" si="4"/>
        <v>11.51840686</v>
      </c>
      <c r="I2607" s="14">
        <f>IFERROR(__xludf.DUMMYFUNCTION("FILTER(WholeNMJData!D:D,WholeNMJData!$B:$B=$B2607)"),166.7378)</f>
        <v>166.7378</v>
      </c>
    </row>
    <row r="2608">
      <c r="A2608" s="3"/>
      <c r="B2608" s="3" t="str">
        <f t="shared" si="3"/>
        <v>shi_06m_m67_a3_001</v>
      </c>
      <c r="C2608" s="9" t="s">
        <v>2649</v>
      </c>
      <c r="D2608" s="12">
        <v>5.0</v>
      </c>
      <c r="E2608" s="12">
        <v>2428.247</v>
      </c>
      <c r="F2608" s="12">
        <v>0.408424</v>
      </c>
      <c r="G2608" s="14">
        <f>IFERROR(__xludf.DUMMYFUNCTION("FILTER(WholeNMJData!E:E,WholeNMJData!$B:$B=$B2608)"),311.3105)</f>
        <v>311.3105</v>
      </c>
      <c r="H2608" s="14">
        <f t="shared" si="4"/>
        <v>7.800080627</v>
      </c>
      <c r="I2608" s="14">
        <f>IFERROR(__xludf.DUMMYFUNCTION("FILTER(WholeNMJData!D:D,WholeNMJData!$B:$B=$B2608)"),166.7378)</f>
        <v>166.7378</v>
      </c>
    </row>
    <row r="2609">
      <c r="A2609" s="3"/>
      <c r="B2609" s="3" t="str">
        <f t="shared" si="3"/>
        <v>shi_06m_m67_a3_001</v>
      </c>
      <c r="C2609" s="9" t="s">
        <v>2650</v>
      </c>
      <c r="D2609" s="12">
        <v>26.0</v>
      </c>
      <c r="E2609" s="12">
        <v>3800.599</v>
      </c>
      <c r="F2609" s="12">
        <v>0.570828</v>
      </c>
      <c r="G2609" s="14">
        <f>IFERROR(__xludf.DUMMYFUNCTION("FILTER(WholeNMJData!E:E,WholeNMJData!$B:$B=$B2609)"),311.3105)</f>
        <v>311.3105</v>
      </c>
      <c r="H2609" s="14">
        <f t="shared" si="4"/>
        <v>12.2083868</v>
      </c>
      <c r="I2609" s="14">
        <f>IFERROR(__xludf.DUMMYFUNCTION("FILTER(WholeNMJData!D:D,WholeNMJData!$B:$B=$B2609)"),166.7378)</f>
        <v>166.7378</v>
      </c>
    </row>
    <row r="2610">
      <c r="A2610" s="3"/>
      <c r="B2610" s="3" t="str">
        <f t="shared" si="3"/>
        <v>shi_06m_m67_a3_001</v>
      </c>
      <c r="C2610" s="9" t="s">
        <v>2651</v>
      </c>
      <c r="D2610" s="12">
        <v>7.0</v>
      </c>
      <c r="E2610" s="12">
        <v>2518.371</v>
      </c>
      <c r="F2610" s="12">
        <v>0.567484</v>
      </c>
      <c r="G2610" s="14">
        <f>IFERROR(__xludf.DUMMYFUNCTION("FILTER(WholeNMJData!E:E,WholeNMJData!$B:$B=$B2610)"),311.3105)</f>
        <v>311.3105</v>
      </c>
      <c r="H2610" s="14">
        <f t="shared" si="4"/>
        <v>8.089579375</v>
      </c>
      <c r="I2610" s="14">
        <f>IFERROR(__xludf.DUMMYFUNCTION("FILTER(WholeNMJData!D:D,WholeNMJData!$B:$B=$B2610)"),166.7378)</f>
        <v>166.7378</v>
      </c>
    </row>
    <row r="2611">
      <c r="A2611" s="3"/>
      <c r="B2611" s="3" t="str">
        <f t="shared" si="3"/>
        <v>shi_06m_m67_a3_001</v>
      </c>
      <c r="C2611" s="9" t="s">
        <v>2652</v>
      </c>
      <c r="D2611" s="12">
        <v>88.0</v>
      </c>
      <c r="E2611" s="12">
        <v>4680.143</v>
      </c>
      <c r="F2611" s="12">
        <v>1.050102</v>
      </c>
      <c r="G2611" s="14">
        <f>IFERROR(__xludf.DUMMYFUNCTION("FILTER(WholeNMJData!E:E,WholeNMJData!$B:$B=$B2611)"),311.3105)</f>
        <v>311.3105</v>
      </c>
      <c r="H2611" s="14">
        <f t="shared" si="4"/>
        <v>15.03368181</v>
      </c>
      <c r="I2611" s="14">
        <f>IFERROR(__xludf.DUMMYFUNCTION("FILTER(WholeNMJData!D:D,WholeNMJData!$B:$B=$B2611)"),166.7378)</f>
        <v>166.7378</v>
      </c>
    </row>
    <row r="2612">
      <c r="A2612" s="3"/>
      <c r="B2612" s="3" t="str">
        <f t="shared" si="3"/>
        <v>shi_06m_m67_a3_001</v>
      </c>
      <c r="C2612" s="9" t="s">
        <v>2653</v>
      </c>
      <c r="D2612" s="12">
        <v>15.0</v>
      </c>
      <c r="E2612" s="12">
        <v>2981.991</v>
      </c>
      <c r="F2612" s="12">
        <v>0.494844</v>
      </c>
      <c r="G2612" s="14">
        <f>IFERROR(__xludf.DUMMYFUNCTION("FILTER(WholeNMJData!E:E,WholeNMJData!$B:$B=$B2612)"),311.3105)</f>
        <v>311.3105</v>
      </c>
      <c r="H2612" s="14">
        <f t="shared" si="4"/>
        <v>9.578832066</v>
      </c>
      <c r="I2612" s="14">
        <f>IFERROR(__xludf.DUMMYFUNCTION("FILTER(WholeNMJData!D:D,WholeNMJData!$B:$B=$B2612)"),166.7378)</f>
        <v>166.7378</v>
      </c>
    </row>
    <row r="2613">
      <c r="A2613" s="3"/>
      <c r="B2613" s="3" t="str">
        <f t="shared" si="3"/>
        <v>shi_06m_m67_a3_001</v>
      </c>
      <c r="C2613" s="9" t="s">
        <v>2654</v>
      </c>
      <c r="D2613" s="12">
        <v>10.0</v>
      </c>
      <c r="E2613" s="12">
        <v>4170.116</v>
      </c>
      <c r="F2613" s="12">
        <v>0.450862</v>
      </c>
      <c r="G2613" s="14">
        <f>IFERROR(__xludf.DUMMYFUNCTION("FILTER(WholeNMJData!E:E,WholeNMJData!$B:$B=$B2613)"),311.3105)</f>
        <v>311.3105</v>
      </c>
      <c r="H2613" s="14">
        <f t="shared" si="4"/>
        <v>13.3953593</v>
      </c>
      <c r="I2613" s="14">
        <f>IFERROR(__xludf.DUMMYFUNCTION("FILTER(WholeNMJData!D:D,WholeNMJData!$B:$B=$B2613)"),166.7378)</f>
        <v>166.7378</v>
      </c>
    </row>
    <row r="2614">
      <c r="A2614" s="3"/>
      <c r="B2614" s="3" t="str">
        <f t="shared" si="3"/>
        <v>shi_06m_m67_a3_001</v>
      </c>
      <c r="C2614" s="9" t="s">
        <v>2655</v>
      </c>
      <c r="D2614" s="12">
        <v>5.0</v>
      </c>
      <c r="E2614" s="12">
        <v>2266.743</v>
      </c>
      <c r="F2614" s="12">
        <v>0.394918</v>
      </c>
      <c r="G2614" s="14">
        <f>IFERROR(__xludf.DUMMYFUNCTION("FILTER(WholeNMJData!E:E,WholeNMJData!$B:$B=$B2614)"),311.3105)</f>
        <v>311.3105</v>
      </c>
      <c r="H2614" s="14">
        <f t="shared" si="4"/>
        <v>7.281293114</v>
      </c>
      <c r="I2614" s="14">
        <f>IFERROR(__xludf.DUMMYFUNCTION("FILTER(WholeNMJData!D:D,WholeNMJData!$B:$B=$B2614)"),166.7378)</f>
        <v>166.7378</v>
      </c>
    </row>
    <row r="2615">
      <c r="A2615" s="3"/>
      <c r="B2615" s="3" t="str">
        <f t="shared" si="3"/>
        <v>shi_06m_m67_a3_001</v>
      </c>
      <c r="C2615" s="9" t="s">
        <v>2656</v>
      </c>
      <c r="D2615" s="12">
        <v>14.0</v>
      </c>
      <c r="E2615" s="12">
        <v>2947.142</v>
      </c>
      <c r="F2615" s="12">
        <v>0.66963</v>
      </c>
      <c r="G2615" s="14">
        <f>IFERROR(__xludf.DUMMYFUNCTION("FILTER(WholeNMJData!E:E,WholeNMJData!$B:$B=$B2615)"),311.3105)</f>
        <v>311.3105</v>
      </c>
      <c r="H2615" s="14">
        <f t="shared" si="4"/>
        <v>9.466889167</v>
      </c>
      <c r="I2615" s="14">
        <f>IFERROR(__xludf.DUMMYFUNCTION("FILTER(WholeNMJData!D:D,WholeNMJData!$B:$B=$B2615)"),166.7378)</f>
        <v>166.7378</v>
      </c>
    </row>
    <row r="2616">
      <c r="A2616" s="3"/>
      <c r="B2616" s="3" t="str">
        <f t="shared" si="3"/>
        <v>shi_06m_m67_a3_001</v>
      </c>
      <c r="C2616" s="9" t="s">
        <v>2657</v>
      </c>
      <c r="D2616" s="12">
        <v>117.0</v>
      </c>
      <c r="E2616" s="12">
        <v>3851.014</v>
      </c>
      <c r="F2616" s="12">
        <v>1.483993</v>
      </c>
      <c r="G2616" s="14">
        <f>IFERROR(__xludf.DUMMYFUNCTION("FILTER(WholeNMJData!E:E,WholeNMJData!$B:$B=$B2616)"),311.3105)</f>
        <v>311.3105</v>
      </c>
      <c r="H2616" s="14">
        <f t="shared" si="4"/>
        <v>12.37033123</v>
      </c>
      <c r="I2616" s="14">
        <f>IFERROR(__xludf.DUMMYFUNCTION("FILTER(WholeNMJData!D:D,WholeNMJData!$B:$B=$B2616)"),166.7378)</f>
        <v>166.7378</v>
      </c>
    </row>
    <row r="2617">
      <c r="A2617" s="3"/>
      <c r="B2617" s="3" t="str">
        <f t="shared" si="3"/>
        <v>shi_06m_m67_a3_001</v>
      </c>
      <c r="C2617" s="9" t="s">
        <v>2658</v>
      </c>
      <c r="D2617" s="12">
        <v>7.0</v>
      </c>
      <c r="E2617" s="12">
        <v>2520.505</v>
      </c>
      <c r="F2617" s="12">
        <v>0.445702</v>
      </c>
      <c r="G2617" s="14">
        <f>IFERROR(__xludf.DUMMYFUNCTION("FILTER(WholeNMJData!E:E,WholeNMJData!$B:$B=$B2617)"),311.3105)</f>
        <v>311.3105</v>
      </c>
      <c r="H2617" s="14">
        <f t="shared" si="4"/>
        <v>8.096434267</v>
      </c>
      <c r="I2617" s="14">
        <f>IFERROR(__xludf.DUMMYFUNCTION("FILTER(WholeNMJData!D:D,WholeNMJData!$B:$B=$B2617)"),166.7378)</f>
        <v>166.7378</v>
      </c>
    </row>
    <row r="2618">
      <c r="A2618" s="3"/>
      <c r="B2618" s="3" t="str">
        <f t="shared" si="3"/>
        <v>shi_06m_m67_a3_001</v>
      </c>
      <c r="C2618" s="9" t="s">
        <v>2659</v>
      </c>
      <c r="D2618" s="12">
        <v>56.0</v>
      </c>
      <c r="E2618" s="12">
        <v>3437.573</v>
      </c>
      <c r="F2618" s="12">
        <v>0.74437</v>
      </c>
      <c r="G2618" s="14">
        <f>IFERROR(__xludf.DUMMYFUNCTION("FILTER(WholeNMJData!E:E,WholeNMJData!$B:$B=$B2618)"),311.3105)</f>
        <v>311.3105</v>
      </c>
      <c r="H2618" s="14">
        <f t="shared" si="4"/>
        <v>11.04226488</v>
      </c>
      <c r="I2618" s="14">
        <f>IFERROR(__xludf.DUMMYFUNCTION("FILTER(WholeNMJData!D:D,WholeNMJData!$B:$B=$B2618)"),166.7378)</f>
        <v>166.7378</v>
      </c>
    </row>
    <row r="2619">
      <c r="A2619" s="3"/>
      <c r="B2619" s="3" t="str">
        <f t="shared" si="3"/>
        <v>shi_06m_m67_a3_001</v>
      </c>
      <c r="C2619" s="9" t="s">
        <v>2660</v>
      </c>
      <c r="D2619" s="12">
        <v>20.0</v>
      </c>
      <c r="E2619" s="12">
        <v>2850.674</v>
      </c>
      <c r="F2619" s="12">
        <v>0.993208</v>
      </c>
      <c r="G2619" s="14">
        <f>IFERROR(__xludf.DUMMYFUNCTION("FILTER(WholeNMJData!E:E,WholeNMJData!$B:$B=$B2619)"),311.3105)</f>
        <v>311.3105</v>
      </c>
      <c r="H2619" s="14">
        <f t="shared" si="4"/>
        <v>9.157012051</v>
      </c>
      <c r="I2619" s="14">
        <f>IFERROR(__xludf.DUMMYFUNCTION("FILTER(WholeNMJData!D:D,WholeNMJData!$B:$B=$B2619)"),166.7378)</f>
        <v>166.7378</v>
      </c>
    </row>
    <row r="2620">
      <c r="A2620" s="3"/>
      <c r="B2620" s="3" t="str">
        <f t="shared" si="3"/>
        <v>shi_06m_m67_a3_001</v>
      </c>
      <c r="C2620" s="9" t="s">
        <v>2661</v>
      </c>
      <c r="D2620" s="12">
        <v>71.0</v>
      </c>
      <c r="E2620" s="12">
        <v>4505.79</v>
      </c>
      <c r="F2620" s="12">
        <v>1.100603</v>
      </c>
      <c r="G2620" s="14">
        <f>IFERROR(__xludf.DUMMYFUNCTION("FILTER(WholeNMJData!E:E,WholeNMJData!$B:$B=$B2620)"),311.3105)</f>
        <v>311.3105</v>
      </c>
      <c r="H2620" s="14">
        <f t="shared" si="4"/>
        <v>14.47362039</v>
      </c>
      <c r="I2620" s="14">
        <f>IFERROR(__xludf.DUMMYFUNCTION("FILTER(WholeNMJData!D:D,WholeNMJData!$B:$B=$B2620)"),166.7378)</f>
        <v>166.7378</v>
      </c>
    </row>
    <row r="2621">
      <c r="A2621" s="3"/>
      <c r="B2621" s="3" t="str">
        <f t="shared" si="3"/>
        <v>shi_06m_m67_a3_001</v>
      </c>
      <c r="C2621" s="9" t="s">
        <v>2662</v>
      </c>
      <c r="D2621" s="12">
        <v>5.0</v>
      </c>
      <c r="E2621" s="12">
        <v>2415.11</v>
      </c>
      <c r="F2621" s="12">
        <v>0.272044</v>
      </c>
      <c r="G2621" s="14">
        <f>IFERROR(__xludf.DUMMYFUNCTION("FILTER(WholeNMJData!E:E,WholeNMJData!$B:$B=$B2621)"),311.3105)</f>
        <v>311.3105</v>
      </c>
      <c r="H2621" s="14">
        <f t="shared" si="4"/>
        <v>7.757881601</v>
      </c>
      <c r="I2621" s="14">
        <f>IFERROR(__xludf.DUMMYFUNCTION("FILTER(WholeNMJData!D:D,WholeNMJData!$B:$B=$B2621)"),166.7378)</f>
        <v>166.7378</v>
      </c>
    </row>
    <row r="2622">
      <c r="A2622" s="3"/>
      <c r="B2622" s="3" t="str">
        <f t="shared" si="3"/>
        <v>shi_06m_m67_a3_001</v>
      </c>
      <c r="C2622" s="9" t="s">
        <v>2663</v>
      </c>
      <c r="D2622" s="12">
        <v>9.0</v>
      </c>
      <c r="E2622" s="12">
        <v>2388.556</v>
      </c>
      <c r="F2622" s="12">
        <v>0.356642</v>
      </c>
      <c r="G2622" s="14">
        <f>IFERROR(__xludf.DUMMYFUNCTION("FILTER(WholeNMJData!E:E,WholeNMJData!$B:$B=$B2622)"),311.3105)</f>
        <v>311.3105</v>
      </c>
      <c r="H2622" s="14">
        <f t="shared" si="4"/>
        <v>7.672584124</v>
      </c>
      <c r="I2622" s="14">
        <f>IFERROR(__xludf.DUMMYFUNCTION("FILTER(WholeNMJData!D:D,WholeNMJData!$B:$B=$B2622)"),166.7378)</f>
        <v>166.7378</v>
      </c>
    </row>
    <row r="2623">
      <c r="A2623" s="3"/>
      <c r="B2623" s="3" t="str">
        <f t="shared" si="3"/>
        <v>shi_06m_m67_a3_001</v>
      </c>
      <c r="C2623" s="9" t="s">
        <v>2664</v>
      </c>
      <c r="D2623" s="12">
        <v>108.0</v>
      </c>
      <c r="E2623" s="12">
        <v>4689.923</v>
      </c>
      <c r="F2623" s="12">
        <v>0.814903</v>
      </c>
      <c r="G2623" s="14">
        <f>IFERROR(__xludf.DUMMYFUNCTION("FILTER(WholeNMJData!E:E,WholeNMJData!$B:$B=$B2623)"),311.3105)</f>
        <v>311.3105</v>
      </c>
      <c r="H2623" s="14">
        <f t="shared" si="4"/>
        <v>15.06509739</v>
      </c>
      <c r="I2623" s="14">
        <f>IFERROR(__xludf.DUMMYFUNCTION("FILTER(WholeNMJData!D:D,WholeNMJData!$B:$B=$B2623)"),166.7378)</f>
        <v>166.7378</v>
      </c>
    </row>
    <row r="2624">
      <c r="A2624" s="3"/>
      <c r="B2624" s="3" t="str">
        <f t="shared" si="3"/>
        <v>shi_06m_m67_a3_001</v>
      </c>
      <c r="C2624" s="9" t="s">
        <v>2665</v>
      </c>
      <c r="D2624" s="12">
        <v>10.0</v>
      </c>
      <c r="E2624" s="12">
        <v>2790.299</v>
      </c>
      <c r="F2624" s="12">
        <v>0.538099</v>
      </c>
      <c r="G2624" s="14">
        <f>IFERROR(__xludf.DUMMYFUNCTION("FILTER(WholeNMJData!E:E,WholeNMJData!$B:$B=$B2624)"),311.3105)</f>
        <v>311.3105</v>
      </c>
      <c r="H2624" s="14">
        <f t="shared" si="4"/>
        <v>8.963073844</v>
      </c>
      <c r="I2624" s="14">
        <f>IFERROR(__xludf.DUMMYFUNCTION("FILTER(WholeNMJData!D:D,WholeNMJData!$B:$B=$B2624)"),166.7378)</f>
        <v>166.7378</v>
      </c>
    </row>
    <row r="2625">
      <c r="A2625" s="3"/>
      <c r="B2625" s="3" t="str">
        <f t="shared" si="3"/>
        <v>shi_06m_m67_a3_001</v>
      </c>
      <c r="C2625" s="9" t="s">
        <v>2666</v>
      </c>
      <c r="D2625" s="12">
        <v>3.0</v>
      </c>
      <c r="E2625" s="12">
        <v>2246.619</v>
      </c>
      <c r="F2625" s="12">
        <v>0.252827</v>
      </c>
      <c r="G2625" s="14">
        <f>IFERROR(__xludf.DUMMYFUNCTION("FILTER(WholeNMJData!E:E,WholeNMJData!$B:$B=$B2625)"),311.3105)</f>
        <v>311.3105</v>
      </c>
      <c r="H2625" s="14">
        <f t="shared" si="4"/>
        <v>7.216650258</v>
      </c>
      <c r="I2625" s="14">
        <f>IFERROR(__xludf.DUMMYFUNCTION("FILTER(WholeNMJData!D:D,WholeNMJData!$B:$B=$B2625)"),166.7378)</f>
        <v>166.7378</v>
      </c>
    </row>
    <row r="2626">
      <c r="A2626" s="3"/>
      <c r="B2626" s="3" t="str">
        <f t="shared" si="3"/>
        <v>shi_06m_m67_a3_001</v>
      </c>
      <c r="C2626" s="9" t="s">
        <v>2667</v>
      </c>
      <c r="D2626" s="12">
        <v>8.0</v>
      </c>
      <c r="E2626" s="12">
        <v>3067.141</v>
      </c>
      <c r="F2626" s="12">
        <v>0.604101</v>
      </c>
      <c r="G2626" s="14">
        <f>IFERROR(__xludf.DUMMYFUNCTION("FILTER(WholeNMJData!E:E,WholeNMJData!$B:$B=$B2626)"),311.3105)</f>
        <v>311.3105</v>
      </c>
      <c r="H2626" s="14">
        <f t="shared" si="4"/>
        <v>9.852353197</v>
      </c>
      <c r="I2626" s="14">
        <f>IFERROR(__xludf.DUMMYFUNCTION("FILTER(WholeNMJData!D:D,WholeNMJData!$B:$B=$B2626)"),166.7378)</f>
        <v>166.7378</v>
      </c>
    </row>
    <row r="2627">
      <c r="A2627" s="3"/>
      <c r="B2627" s="3" t="str">
        <f t="shared" si="3"/>
        <v>shi_06m_m67_a3_001</v>
      </c>
      <c r="C2627" s="9" t="s">
        <v>2668</v>
      </c>
      <c r="D2627" s="12">
        <v>9.0</v>
      </c>
      <c r="E2627" s="12">
        <v>2733.673</v>
      </c>
      <c r="F2627" s="12">
        <v>0.542696</v>
      </c>
      <c r="G2627" s="14">
        <f>IFERROR(__xludf.DUMMYFUNCTION("FILTER(WholeNMJData!E:E,WholeNMJData!$B:$B=$B2627)"),311.3105)</f>
        <v>311.3105</v>
      </c>
      <c r="H2627" s="14">
        <f t="shared" si="4"/>
        <v>8.781178277</v>
      </c>
      <c r="I2627" s="14">
        <f>IFERROR(__xludf.DUMMYFUNCTION("FILTER(WholeNMJData!D:D,WholeNMJData!$B:$B=$B2627)"),166.7378)</f>
        <v>166.7378</v>
      </c>
    </row>
    <row r="2628">
      <c r="A2628" s="3"/>
      <c r="B2628" s="3" t="str">
        <f t="shared" si="3"/>
        <v>shi_06m_m67_a3_001</v>
      </c>
      <c r="C2628" s="9" t="s">
        <v>2669</v>
      </c>
      <c r="D2628" s="12">
        <v>25.0</v>
      </c>
      <c r="E2628" s="12">
        <v>4224.363</v>
      </c>
      <c r="F2628" s="12">
        <v>0.511114</v>
      </c>
      <c r="G2628" s="14">
        <f>IFERROR(__xludf.DUMMYFUNCTION("FILTER(WholeNMJData!E:E,WholeNMJData!$B:$B=$B2628)"),311.3105)</f>
        <v>311.3105</v>
      </c>
      <c r="H2628" s="14">
        <f t="shared" si="4"/>
        <v>13.56961297</v>
      </c>
      <c r="I2628" s="14">
        <f>IFERROR(__xludf.DUMMYFUNCTION("FILTER(WholeNMJData!D:D,WholeNMJData!$B:$B=$B2628)"),166.7378)</f>
        <v>166.7378</v>
      </c>
    </row>
    <row r="2629">
      <c r="A2629" s="3"/>
      <c r="B2629" s="3" t="str">
        <f t="shared" si="3"/>
        <v>shi_06m_m67_a3_001</v>
      </c>
      <c r="C2629" s="9" t="s">
        <v>2670</v>
      </c>
      <c r="D2629" s="12">
        <v>8.0</v>
      </c>
      <c r="E2629" s="12">
        <v>2525.806</v>
      </c>
      <c r="F2629" s="12">
        <v>0.362311</v>
      </c>
      <c r="G2629" s="14">
        <f>IFERROR(__xludf.DUMMYFUNCTION("FILTER(WholeNMJData!E:E,WholeNMJData!$B:$B=$B2629)"),311.3105)</f>
        <v>311.3105</v>
      </c>
      <c r="H2629" s="14">
        <f t="shared" si="4"/>
        <v>8.113462283</v>
      </c>
      <c r="I2629" s="14">
        <f>IFERROR(__xludf.DUMMYFUNCTION("FILTER(WholeNMJData!D:D,WholeNMJData!$B:$B=$B2629)"),166.7378)</f>
        <v>166.7378</v>
      </c>
    </row>
    <row r="2630">
      <c r="A2630" s="3"/>
      <c r="B2630" s="3" t="str">
        <f t="shared" si="3"/>
        <v>shi_06m_m67_a3_001</v>
      </c>
      <c r="C2630" s="9" t="s">
        <v>2671</v>
      </c>
      <c r="D2630" s="12">
        <v>5.0</v>
      </c>
      <c r="E2630" s="12">
        <v>2588.758</v>
      </c>
      <c r="F2630" s="12">
        <v>0.442073</v>
      </c>
      <c r="G2630" s="14">
        <f>IFERROR(__xludf.DUMMYFUNCTION("FILTER(WholeNMJData!E:E,WholeNMJData!$B:$B=$B2630)"),311.3105)</f>
        <v>311.3105</v>
      </c>
      <c r="H2630" s="14">
        <f t="shared" si="4"/>
        <v>8.315678398</v>
      </c>
      <c r="I2630" s="14">
        <f>IFERROR(__xludf.DUMMYFUNCTION("FILTER(WholeNMJData!D:D,WholeNMJData!$B:$B=$B2630)"),166.7378)</f>
        <v>166.7378</v>
      </c>
    </row>
    <row r="2631">
      <c r="A2631" s="3"/>
      <c r="B2631" s="3" t="str">
        <f t="shared" si="3"/>
        <v>shi_06m_m67_a3_001</v>
      </c>
      <c r="C2631" s="9" t="s">
        <v>2672</v>
      </c>
      <c r="D2631" s="12">
        <v>3.0</v>
      </c>
      <c r="E2631" s="12">
        <v>2297.204</v>
      </c>
      <c r="F2631" s="12">
        <v>0.212908</v>
      </c>
      <c r="G2631" s="14">
        <f>IFERROR(__xludf.DUMMYFUNCTION("FILTER(WholeNMJData!E:E,WholeNMJData!$B:$B=$B2631)"),311.3105)</f>
        <v>311.3105</v>
      </c>
      <c r="H2631" s="14">
        <f t="shared" si="4"/>
        <v>7.379140761</v>
      </c>
      <c r="I2631" s="14">
        <f>IFERROR(__xludf.DUMMYFUNCTION("FILTER(WholeNMJData!D:D,WholeNMJData!$B:$B=$B2631)"),166.7378)</f>
        <v>166.7378</v>
      </c>
    </row>
    <row r="2632">
      <c r="A2632" s="3"/>
      <c r="B2632" s="3" t="str">
        <f t="shared" si="3"/>
        <v>shi_06m_m67_a3_001</v>
      </c>
      <c r="C2632" s="9" t="s">
        <v>2673</v>
      </c>
      <c r="D2632" s="12">
        <v>3.0</v>
      </c>
      <c r="E2632" s="12">
        <v>2754.348</v>
      </c>
      <c r="F2632" s="12">
        <v>0.241577</v>
      </c>
      <c r="G2632" s="14">
        <f>IFERROR(__xludf.DUMMYFUNCTION("FILTER(WholeNMJData!E:E,WholeNMJData!$B:$B=$B2632)"),311.3105)</f>
        <v>311.3105</v>
      </c>
      <c r="H2632" s="14">
        <f t="shared" si="4"/>
        <v>8.847591071</v>
      </c>
      <c r="I2632" s="14">
        <f>IFERROR(__xludf.DUMMYFUNCTION("FILTER(WholeNMJData!D:D,WholeNMJData!$B:$B=$B2632)"),166.7378)</f>
        <v>166.7378</v>
      </c>
    </row>
    <row r="2633">
      <c r="A2633" s="3"/>
      <c r="B2633" s="3" t="str">
        <f t="shared" si="3"/>
        <v>shi_06m_m67_a3_001</v>
      </c>
      <c r="C2633" s="9" t="s">
        <v>2674</v>
      </c>
      <c r="D2633" s="12">
        <v>6.0</v>
      </c>
      <c r="E2633" s="12">
        <v>2286.416</v>
      </c>
      <c r="F2633" s="12">
        <v>0.434083</v>
      </c>
      <c r="G2633" s="14">
        <f>IFERROR(__xludf.DUMMYFUNCTION("FILTER(WholeNMJData!E:E,WholeNMJData!$B:$B=$B2633)"),311.3105)</f>
        <v>311.3105</v>
      </c>
      <c r="H2633" s="14">
        <f t="shared" si="4"/>
        <v>7.344487256</v>
      </c>
      <c r="I2633" s="14">
        <f>IFERROR(__xludf.DUMMYFUNCTION("FILTER(WholeNMJData!D:D,WholeNMJData!$B:$B=$B2633)"),166.7378)</f>
        <v>166.7378</v>
      </c>
    </row>
    <row r="2634">
      <c r="A2634" s="3"/>
      <c r="B2634" s="3" t="str">
        <f t="shared" si="3"/>
        <v>shi_06m_m67_a3_001</v>
      </c>
      <c r="C2634" s="9" t="s">
        <v>2675</v>
      </c>
      <c r="D2634" s="12">
        <v>7.0</v>
      </c>
      <c r="E2634" s="12">
        <v>2375.3</v>
      </c>
      <c r="F2634" s="12">
        <v>0.525128</v>
      </c>
      <c r="G2634" s="14">
        <f>IFERROR(__xludf.DUMMYFUNCTION("FILTER(WholeNMJData!E:E,WholeNMJData!$B:$B=$B2634)"),311.3105)</f>
        <v>311.3105</v>
      </c>
      <c r="H2634" s="14">
        <f t="shared" si="4"/>
        <v>7.630002843</v>
      </c>
      <c r="I2634" s="14">
        <f>IFERROR(__xludf.DUMMYFUNCTION("FILTER(WholeNMJData!D:D,WholeNMJData!$B:$B=$B2634)"),166.7378)</f>
        <v>166.7378</v>
      </c>
    </row>
    <row r="2635">
      <c r="A2635" s="3"/>
      <c r="B2635" s="3" t="str">
        <f t="shared" si="3"/>
        <v>shi_06m_m67_a3_001</v>
      </c>
      <c r="C2635" s="9" t="s">
        <v>2676</v>
      </c>
      <c r="D2635" s="12">
        <v>3.0</v>
      </c>
      <c r="E2635" s="12">
        <v>2726.087</v>
      </c>
      <c r="F2635" s="12">
        <v>0.368411</v>
      </c>
      <c r="G2635" s="14">
        <f>IFERROR(__xludf.DUMMYFUNCTION("FILTER(WholeNMJData!E:E,WholeNMJData!$B:$B=$B2635)"),311.3105)</f>
        <v>311.3105</v>
      </c>
      <c r="H2635" s="14">
        <f t="shared" si="4"/>
        <v>8.756810323</v>
      </c>
      <c r="I2635" s="14">
        <f>IFERROR(__xludf.DUMMYFUNCTION("FILTER(WholeNMJData!D:D,WholeNMJData!$B:$B=$B2635)"),166.7378)</f>
        <v>166.7378</v>
      </c>
    </row>
    <row r="2636">
      <c r="A2636" s="3"/>
      <c r="B2636" s="3" t="str">
        <f t="shared" si="3"/>
        <v>shi_06m_m67_a3_001</v>
      </c>
      <c r="C2636" s="9" t="s">
        <v>2677</v>
      </c>
      <c r="D2636" s="12">
        <v>33.0</v>
      </c>
      <c r="E2636" s="12">
        <v>3926.874</v>
      </c>
      <c r="F2636" s="12">
        <v>1.08091</v>
      </c>
      <c r="G2636" s="14">
        <f>IFERROR(__xludf.DUMMYFUNCTION("FILTER(WholeNMJData!E:E,WholeNMJData!$B:$B=$B2636)"),311.3105)</f>
        <v>311.3105</v>
      </c>
      <c r="H2636" s="14">
        <f t="shared" si="4"/>
        <v>12.61401077</v>
      </c>
      <c r="I2636" s="14">
        <f>IFERROR(__xludf.DUMMYFUNCTION("FILTER(WholeNMJData!D:D,WholeNMJData!$B:$B=$B2636)"),166.7378)</f>
        <v>166.7378</v>
      </c>
    </row>
    <row r="2637">
      <c r="A2637" s="3"/>
      <c r="B2637" s="3" t="str">
        <f t="shared" si="3"/>
        <v>shi_06m_m67_a3_001</v>
      </c>
      <c r="C2637" s="9" t="s">
        <v>2678</v>
      </c>
      <c r="D2637" s="12">
        <v>35.0</v>
      </c>
      <c r="E2637" s="12">
        <v>3274.306</v>
      </c>
      <c r="F2637" s="12">
        <v>0.738141</v>
      </c>
      <c r="G2637" s="14">
        <f>IFERROR(__xludf.DUMMYFUNCTION("FILTER(WholeNMJData!E:E,WholeNMJData!$B:$B=$B2637)"),311.3105)</f>
        <v>311.3105</v>
      </c>
      <c r="H2637" s="14">
        <f t="shared" si="4"/>
        <v>10.51781421</v>
      </c>
      <c r="I2637" s="14">
        <f>IFERROR(__xludf.DUMMYFUNCTION("FILTER(WholeNMJData!D:D,WholeNMJData!$B:$B=$B2637)"),166.7378)</f>
        <v>166.7378</v>
      </c>
    </row>
    <row r="2638">
      <c r="A2638" s="3"/>
      <c r="B2638" s="3" t="str">
        <f t="shared" si="3"/>
        <v>shi_06m_m67_a3_001</v>
      </c>
      <c r="C2638" s="9" t="s">
        <v>2679</v>
      </c>
      <c r="D2638" s="12">
        <v>3.0</v>
      </c>
      <c r="E2638" s="12">
        <v>2239.065</v>
      </c>
      <c r="F2638" s="12">
        <v>0.245335</v>
      </c>
      <c r="G2638" s="14">
        <f>IFERROR(__xludf.DUMMYFUNCTION("FILTER(WholeNMJData!E:E,WholeNMJData!$B:$B=$B2638)"),311.3105)</f>
        <v>311.3105</v>
      </c>
      <c r="H2638" s="14">
        <f t="shared" si="4"/>
        <v>7.192385095</v>
      </c>
      <c r="I2638" s="14">
        <f>IFERROR(__xludf.DUMMYFUNCTION("FILTER(WholeNMJData!D:D,WholeNMJData!$B:$B=$B2638)"),166.7378)</f>
        <v>166.7378</v>
      </c>
    </row>
    <row r="2639">
      <c r="A2639" s="3"/>
      <c r="B2639" s="3" t="str">
        <f t="shared" si="3"/>
        <v>shi_06m_m67_a3_001</v>
      </c>
      <c r="C2639" s="9" t="s">
        <v>2680</v>
      </c>
      <c r="D2639" s="12">
        <v>5.0</v>
      </c>
      <c r="E2639" s="12">
        <v>2160.466</v>
      </c>
      <c r="F2639" s="12">
        <v>0.208445</v>
      </c>
      <c r="G2639" s="14">
        <f>IFERROR(__xludf.DUMMYFUNCTION("FILTER(WholeNMJData!E:E,WholeNMJData!$B:$B=$B2639)"),311.3105)</f>
        <v>311.3105</v>
      </c>
      <c r="H2639" s="14">
        <f t="shared" si="4"/>
        <v>6.939907263</v>
      </c>
      <c r="I2639" s="14">
        <f>IFERROR(__xludf.DUMMYFUNCTION("FILTER(WholeNMJData!D:D,WholeNMJData!$B:$B=$B2639)"),166.7378)</f>
        <v>166.7378</v>
      </c>
    </row>
    <row r="2640">
      <c r="A2640" s="3"/>
      <c r="B2640" s="3" t="str">
        <f t="shared" si="3"/>
        <v>shi_06m_m67_a3_001</v>
      </c>
      <c r="C2640" s="9" t="s">
        <v>2681</v>
      </c>
      <c r="D2640" s="12">
        <v>7.0</v>
      </c>
      <c r="E2640" s="12">
        <v>2419.554</v>
      </c>
      <c r="F2640" s="12">
        <v>0.511206</v>
      </c>
      <c r="G2640" s="14">
        <f>IFERROR(__xludf.DUMMYFUNCTION("FILTER(WholeNMJData!E:E,WholeNMJData!$B:$B=$B2640)"),311.3105)</f>
        <v>311.3105</v>
      </c>
      <c r="H2640" s="14">
        <f t="shared" si="4"/>
        <v>7.772156737</v>
      </c>
      <c r="I2640" s="14">
        <f>IFERROR(__xludf.DUMMYFUNCTION("FILTER(WholeNMJData!D:D,WholeNMJData!$B:$B=$B2640)"),166.7378)</f>
        <v>166.7378</v>
      </c>
    </row>
    <row r="2641">
      <c r="A2641" s="3"/>
      <c r="B2641" s="3" t="str">
        <f t="shared" si="3"/>
        <v>shi_06m_m67_a3_001</v>
      </c>
      <c r="C2641" s="9" t="s">
        <v>2682</v>
      </c>
      <c r="D2641" s="12">
        <v>73.0</v>
      </c>
      <c r="E2641" s="12">
        <v>4678.627</v>
      </c>
      <c r="F2641" s="12">
        <v>0.824882</v>
      </c>
      <c r="G2641" s="14">
        <f>IFERROR(__xludf.DUMMYFUNCTION("FILTER(WholeNMJData!E:E,WholeNMJData!$B:$B=$B2641)"),311.3105)</f>
        <v>311.3105</v>
      </c>
      <c r="H2641" s="14">
        <f t="shared" si="4"/>
        <v>15.02881207</v>
      </c>
      <c r="I2641" s="14">
        <f>IFERROR(__xludf.DUMMYFUNCTION("FILTER(WholeNMJData!D:D,WholeNMJData!$B:$B=$B2641)"),166.7378)</f>
        <v>166.7378</v>
      </c>
    </row>
    <row r="2642">
      <c r="A2642" s="3"/>
      <c r="B2642" s="3" t="str">
        <f t="shared" si="3"/>
        <v>shi_06m_m67_a3_001</v>
      </c>
      <c r="C2642" s="9" t="s">
        <v>2683</v>
      </c>
      <c r="D2642" s="12">
        <v>11.0</v>
      </c>
      <c r="E2642" s="12">
        <v>2884.391</v>
      </c>
      <c r="F2642" s="12">
        <v>0.709868</v>
      </c>
      <c r="G2642" s="14">
        <f>IFERROR(__xludf.DUMMYFUNCTION("FILTER(WholeNMJData!E:E,WholeNMJData!$B:$B=$B2642)"),311.3105)</f>
        <v>311.3105</v>
      </c>
      <c r="H2642" s="14">
        <f t="shared" si="4"/>
        <v>9.265318709</v>
      </c>
      <c r="I2642" s="14">
        <f>IFERROR(__xludf.DUMMYFUNCTION("FILTER(WholeNMJData!D:D,WholeNMJData!$B:$B=$B2642)"),166.7378)</f>
        <v>166.7378</v>
      </c>
    </row>
    <row r="2643">
      <c r="A2643" s="3"/>
      <c r="B2643" s="3" t="str">
        <f t="shared" si="3"/>
        <v>shi_06m_m67_a3_001</v>
      </c>
      <c r="C2643" s="9" t="s">
        <v>2684</v>
      </c>
      <c r="D2643" s="12">
        <v>13.0</v>
      </c>
      <c r="E2643" s="12">
        <v>2869.238</v>
      </c>
      <c r="F2643" s="12">
        <v>0.651295</v>
      </c>
      <c r="G2643" s="14">
        <f>IFERROR(__xludf.DUMMYFUNCTION("FILTER(WholeNMJData!E:E,WholeNMJData!$B:$B=$B2643)"),311.3105)</f>
        <v>311.3105</v>
      </c>
      <c r="H2643" s="14">
        <f t="shared" si="4"/>
        <v>9.216643833</v>
      </c>
      <c r="I2643" s="14">
        <f>IFERROR(__xludf.DUMMYFUNCTION("FILTER(WholeNMJData!D:D,WholeNMJData!$B:$B=$B2643)"),166.7378)</f>
        <v>166.7378</v>
      </c>
    </row>
    <row r="2644">
      <c r="A2644" s="3"/>
      <c r="B2644" s="3" t="str">
        <f t="shared" si="3"/>
        <v>shi_06m_m67_a3_001</v>
      </c>
      <c r="C2644" s="9" t="s">
        <v>2685</v>
      </c>
      <c r="D2644" s="12">
        <v>22.0</v>
      </c>
      <c r="E2644" s="12">
        <v>3716.708</v>
      </c>
      <c r="F2644" s="12">
        <v>0.695721</v>
      </c>
      <c r="G2644" s="14">
        <f>IFERROR(__xludf.DUMMYFUNCTION("FILTER(WholeNMJData!E:E,WholeNMJData!$B:$B=$B2644)"),311.3105)</f>
        <v>311.3105</v>
      </c>
      <c r="H2644" s="14">
        <f t="shared" si="4"/>
        <v>11.93890987</v>
      </c>
      <c r="I2644" s="14">
        <f>IFERROR(__xludf.DUMMYFUNCTION("FILTER(WholeNMJData!D:D,WholeNMJData!$B:$B=$B2644)"),166.7378)</f>
        <v>166.7378</v>
      </c>
    </row>
    <row r="2645">
      <c r="A2645" s="3"/>
      <c r="B2645" s="3" t="str">
        <f t="shared" si="3"/>
        <v>shi_06m_m67_a3_001</v>
      </c>
      <c r="C2645" s="9" t="s">
        <v>2686</v>
      </c>
      <c r="D2645" s="12">
        <v>4.0</v>
      </c>
      <c r="E2645" s="12">
        <v>2378.288</v>
      </c>
      <c r="F2645" s="12">
        <v>0.397475</v>
      </c>
      <c r="G2645" s="14">
        <f>IFERROR(__xludf.DUMMYFUNCTION("FILTER(WholeNMJData!E:E,WholeNMJData!$B:$B=$B2645)"),311.3105)</f>
        <v>311.3105</v>
      </c>
      <c r="H2645" s="14">
        <f t="shared" si="4"/>
        <v>7.639600977</v>
      </c>
      <c r="I2645" s="14">
        <f>IFERROR(__xludf.DUMMYFUNCTION("FILTER(WholeNMJData!D:D,WholeNMJData!$B:$B=$B2645)"),166.7378)</f>
        <v>166.7378</v>
      </c>
    </row>
    <row r="2646">
      <c r="A2646" s="3"/>
      <c r="B2646" s="3" t="str">
        <f t="shared" si="3"/>
        <v>shi_06m_m67_a3_001</v>
      </c>
      <c r="C2646" s="9" t="s">
        <v>2687</v>
      </c>
      <c r="D2646" s="12">
        <v>14.0</v>
      </c>
      <c r="E2646" s="12">
        <v>2752.996</v>
      </c>
      <c r="F2646" s="12">
        <v>0.63402</v>
      </c>
      <c r="G2646" s="14">
        <f>IFERROR(__xludf.DUMMYFUNCTION("FILTER(WholeNMJData!E:E,WholeNMJData!$B:$B=$B2646)"),311.3105)</f>
        <v>311.3105</v>
      </c>
      <c r="H2646" s="14">
        <f t="shared" si="4"/>
        <v>8.84324814</v>
      </c>
      <c r="I2646" s="14">
        <f>IFERROR(__xludf.DUMMYFUNCTION("FILTER(WholeNMJData!D:D,WholeNMJData!$B:$B=$B2646)"),166.7378)</f>
        <v>166.7378</v>
      </c>
    </row>
    <row r="2647">
      <c r="A2647" s="3"/>
      <c r="B2647" s="3" t="str">
        <f t="shared" si="3"/>
        <v>shi_06m_m67_a3_001</v>
      </c>
      <c r="C2647" s="9" t="s">
        <v>2688</v>
      </c>
      <c r="D2647" s="12">
        <v>94.0</v>
      </c>
      <c r="E2647" s="12">
        <v>5466.961</v>
      </c>
      <c r="F2647" s="12">
        <v>0.792601</v>
      </c>
      <c r="G2647" s="14">
        <f>IFERROR(__xludf.DUMMYFUNCTION("FILTER(WholeNMJData!E:E,WholeNMJData!$B:$B=$B2647)"),311.3105)</f>
        <v>311.3105</v>
      </c>
      <c r="H2647" s="14">
        <f t="shared" si="4"/>
        <v>17.56111985</v>
      </c>
      <c r="I2647" s="14">
        <f>IFERROR(__xludf.DUMMYFUNCTION("FILTER(WholeNMJData!D:D,WholeNMJData!$B:$B=$B2647)"),166.7378)</f>
        <v>166.7378</v>
      </c>
    </row>
    <row r="2648">
      <c r="A2648" s="3"/>
      <c r="B2648" s="3" t="str">
        <f t="shared" si="3"/>
        <v>shi_06m_m67_a3_001</v>
      </c>
      <c r="C2648" s="9" t="s">
        <v>2689</v>
      </c>
      <c r="D2648" s="12">
        <v>3.0</v>
      </c>
      <c r="E2648" s="12">
        <v>2764.859</v>
      </c>
      <c r="F2648" s="12">
        <v>0.049955</v>
      </c>
      <c r="G2648" s="14">
        <f>IFERROR(__xludf.DUMMYFUNCTION("FILTER(WholeNMJData!E:E,WholeNMJData!$B:$B=$B2648)"),311.3105)</f>
        <v>311.3105</v>
      </c>
      <c r="H2648" s="14">
        <f t="shared" si="4"/>
        <v>8.881354789</v>
      </c>
      <c r="I2648" s="14">
        <f>IFERROR(__xludf.DUMMYFUNCTION("FILTER(WholeNMJData!D:D,WholeNMJData!$B:$B=$B2648)"),166.7378)</f>
        <v>166.7378</v>
      </c>
    </row>
    <row r="2649">
      <c r="A2649" s="3"/>
      <c r="B2649" s="3" t="str">
        <f t="shared" si="3"/>
        <v>shi_06m_m67_a3_001</v>
      </c>
      <c r="C2649" s="9" t="s">
        <v>2690</v>
      </c>
      <c r="D2649" s="12">
        <v>47.0</v>
      </c>
      <c r="E2649" s="12">
        <v>3446.487</v>
      </c>
      <c r="F2649" s="12">
        <v>0.835822</v>
      </c>
      <c r="G2649" s="14">
        <f>IFERROR(__xludf.DUMMYFUNCTION("FILTER(WholeNMJData!E:E,WholeNMJData!$B:$B=$B2649)"),311.3105)</f>
        <v>311.3105</v>
      </c>
      <c r="H2649" s="14">
        <f t="shared" si="4"/>
        <v>11.07089867</v>
      </c>
      <c r="I2649" s="14">
        <f>IFERROR(__xludf.DUMMYFUNCTION("FILTER(WholeNMJData!D:D,WholeNMJData!$B:$B=$B2649)"),166.7378)</f>
        <v>166.7378</v>
      </c>
    </row>
    <row r="2650">
      <c r="A2650" s="3"/>
      <c r="B2650" s="3" t="str">
        <f t="shared" si="3"/>
        <v>shi_06m_m67_a3_001</v>
      </c>
      <c r="C2650" s="9" t="s">
        <v>2691</v>
      </c>
      <c r="D2650" s="12">
        <v>12.0</v>
      </c>
      <c r="E2650" s="12">
        <v>2425.317</v>
      </c>
      <c r="F2650" s="12">
        <v>0.689872</v>
      </c>
      <c r="G2650" s="14">
        <f>IFERROR(__xludf.DUMMYFUNCTION("FILTER(WholeNMJData!E:E,WholeNMJData!$B:$B=$B2650)"),311.3105)</f>
        <v>311.3105</v>
      </c>
      <c r="H2650" s="14">
        <f t="shared" si="4"/>
        <v>7.790668802</v>
      </c>
      <c r="I2650" s="14">
        <f>IFERROR(__xludf.DUMMYFUNCTION("FILTER(WholeNMJData!D:D,WholeNMJData!$B:$B=$B2650)"),166.7378)</f>
        <v>166.7378</v>
      </c>
    </row>
    <row r="2651">
      <c r="A2651" s="3"/>
      <c r="B2651" s="3" t="str">
        <f t="shared" si="3"/>
        <v>shi_06m_m67_a3_001</v>
      </c>
      <c r="C2651" s="9" t="s">
        <v>2692</v>
      </c>
      <c r="D2651" s="12">
        <v>9.0</v>
      </c>
      <c r="E2651" s="12">
        <v>2518.746</v>
      </c>
      <c r="F2651" s="12">
        <v>0.342375</v>
      </c>
      <c r="G2651" s="14">
        <f>IFERROR(__xludf.DUMMYFUNCTION("FILTER(WholeNMJData!E:E,WholeNMJData!$B:$B=$B2651)"),311.3105)</f>
        <v>311.3105</v>
      </c>
      <c r="H2651" s="14">
        <f t="shared" si="4"/>
        <v>8.09078396</v>
      </c>
      <c r="I2651" s="14">
        <f>IFERROR(__xludf.DUMMYFUNCTION("FILTER(WholeNMJData!D:D,WholeNMJData!$B:$B=$B2651)"),166.7378)</f>
        <v>166.7378</v>
      </c>
    </row>
    <row r="2652">
      <c r="A2652" s="3"/>
      <c r="B2652" s="3" t="str">
        <f t="shared" si="3"/>
        <v>shi_06m_m67_a3_001</v>
      </c>
      <c r="C2652" s="9" t="s">
        <v>2693</v>
      </c>
      <c r="D2652" s="12">
        <v>5.0</v>
      </c>
      <c r="E2652" s="12">
        <v>2620.924</v>
      </c>
      <c r="F2652" s="12">
        <v>0.634086</v>
      </c>
      <c r="G2652" s="14">
        <f>IFERROR(__xludf.DUMMYFUNCTION("FILTER(WholeNMJData!E:E,WholeNMJData!$B:$B=$B2652)"),311.3105)</f>
        <v>311.3105</v>
      </c>
      <c r="H2652" s="14">
        <f t="shared" si="4"/>
        <v>8.419002893</v>
      </c>
      <c r="I2652" s="14">
        <f>IFERROR(__xludf.DUMMYFUNCTION("FILTER(WholeNMJData!D:D,WholeNMJData!$B:$B=$B2652)"),166.7378)</f>
        <v>166.7378</v>
      </c>
    </row>
    <row r="2653">
      <c r="A2653" s="3"/>
      <c r="B2653" s="3" t="str">
        <f t="shared" si="3"/>
        <v>shi_06m_m67_a3_001</v>
      </c>
      <c r="C2653" s="9" t="s">
        <v>2694</v>
      </c>
      <c r="D2653" s="12">
        <v>19.0</v>
      </c>
      <c r="E2653" s="12">
        <v>2780.311</v>
      </c>
      <c r="F2653" s="12">
        <v>0.453319</v>
      </c>
      <c r="G2653" s="14">
        <f>IFERROR(__xludf.DUMMYFUNCTION("FILTER(WholeNMJData!E:E,WholeNMJData!$B:$B=$B2653)"),311.3105)</f>
        <v>311.3105</v>
      </c>
      <c r="H2653" s="14">
        <f t="shared" si="4"/>
        <v>8.930990121</v>
      </c>
      <c r="I2653" s="14">
        <f>IFERROR(__xludf.DUMMYFUNCTION("FILTER(WholeNMJData!D:D,WholeNMJData!$B:$B=$B2653)"),166.7378)</f>
        <v>166.7378</v>
      </c>
    </row>
    <row r="2654">
      <c r="A2654" s="3"/>
      <c r="B2654" s="3" t="str">
        <f t="shared" si="3"/>
        <v>shi_06m_m67_a3_001</v>
      </c>
      <c r="C2654" s="9" t="s">
        <v>2695</v>
      </c>
      <c r="D2654" s="12">
        <v>12.0</v>
      </c>
      <c r="E2654" s="12">
        <v>2464.435</v>
      </c>
      <c r="F2654" s="12">
        <v>0.530548</v>
      </c>
      <c r="G2654" s="14">
        <f>IFERROR(__xludf.DUMMYFUNCTION("FILTER(WholeNMJData!E:E,WholeNMJData!$B:$B=$B2654)"),311.3105)</f>
        <v>311.3105</v>
      </c>
      <c r="H2654" s="14">
        <f t="shared" si="4"/>
        <v>7.916324698</v>
      </c>
      <c r="I2654" s="14">
        <f>IFERROR(__xludf.DUMMYFUNCTION("FILTER(WholeNMJData!D:D,WholeNMJData!$B:$B=$B2654)"),166.7378)</f>
        <v>166.7378</v>
      </c>
    </row>
    <row r="2655">
      <c r="A2655" s="3"/>
      <c r="B2655" s="3" t="str">
        <f t="shared" si="3"/>
        <v>shi_06m_m67_a3_001</v>
      </c>
      <c r="C2655" s="9" t="s">
        <v>2696</v>
      </c>
      <c r="D2655" s="12">
        <v>8.0</v>
      </c>
      <c r="E2655" s="12">
        <v>2507.28</v>
      </c>
      <c r="F2655" s="12">
        <v>0.260906</v>
      </c>
      <c r="G2655" s="14">
        <f>IFERROR(__xludf.DUMMYFUNCTION("FILTER(WholeNMJData!E:E,WholeNMJData!$B:$B=$B2655)"),311.3105)</f>
        <v>311.3105</v>
      </c>
      <c r="H2655" s="14">
        <f t="shared" si="4"/>
        <v>8.053952565</v>
      </c>
      <c r="I2655" s="14">
        <f>IFERROR(__xludf.DUMMYFUNCTION("FILTER(WholeNMJData!D:D,WholeNMJData!$B:$B=$B2655)"),166.7378)</f>
        <v>166.7378</v>
      </c>
    </row>
    <row r="2656">
      <c r="A2656" s="3"/>
      <c r="B2656" s="3" t="str">
        <f t="shared" si="3"/>
        <v>shi_06m_m67_a3_001</v>
      </c>
      <c r="C2656" s="9" t="s">
        <v>2697</v>
      </c>
      <c r="D2656" s="12">
        <v>14.0</v>
      </c>
      <c r="E2656" s="12">
        <v>3182.97</v>
      </c>
      <c r="F2656" s="12">
        <v>0.478043</v>
      </c>
      <c r="G2656" s="14">
        <f>IFERROR(__xludf.DUMMYFUNCTION("FILTER(WholeNMJData!E:E,WholeNMJData!$B:$B=$B2656)"),311.3105)</f>
        <v>311.3105</v>
      </c>
      <c r="H2656" s="14">
        <f t="shared" si="4"/>
        <v>10.22442224</v>
      </c>
      <c r="I2656" s="14">
        <f>IFERROR(__xludf.DUMMYFUNCTION("FILTER(WholeNMJData!D:D,WholeNMJData!$B:$B=$B2656)"),166.7378)</f>
        <v>166.7378</v>
      </c>
    </row>
    <row r="2657">
      <c r="A2657" s="3"/>
      <c r="B2657" s="3" t="str">
        <f t="shared" si="3"/>
        <v>shi_06m_m67_a3_001</v>
      </c>
      <c r="C2657" s="9" t="s">
        <v>2698</v>
      </c>
      <c r="D2657" s="12">
        <v>11.0</v>
      </c>
      <c r="E2657" s="12">
        <v>2339.715</v>
      </c>
      <c r="F2657" s="12">
        <v>0.505517</v>
      </c>
      <c r="G2657" s="14">
        <f>IFERROR(__xludf.DUMMYFUNCTION("FILTER(WholeNMJData!E:E,WholeNMJData!$B:$B=$B2657)"),311.3105)</f>
        <v>311.3105</v>
      </c>
      <c r="H2657" s="14">
        <f t="shared" si="4"/>
        <v>7.515695744</v>
      </c>
      <c r="I2657" s="14">
        <f>IFERROR(__xludf.DUMMYFUNCTION("FILTER(WholeNMJData!D:D,WholeNMJData!$B:$B=$B2657)"),166.7378)</f>
        <v>166.7378</v>
      </c>
    </row>
    <row r="2658">
      <c r="A2658" s="3"/>
      <c r="B2658" s="3" t="str">
        <f t="shared" si="3"/>
        <v>shi_06m_m67_a3_001</v>
      </c>
      <c r="C2658" s="9" t="s">
        <v>2699</v>
      </c>
      <c r="D2658" s="12">
        <v>3.0</v>
      </c>
      <c r="E2658" s="12">
        <v>2318.94</v>
      </c>
      <c r="F2658" s="12">
        <v>0.223763</v>
      </c>
      <c r="G2658" s="14">
        <f>IFERROR(__xludf.DUMMYFUNCTION("FILTER(WholeNMJData!E:E,WholeNMJData!$B:$B=$B2658)"),311.3105)</f>
        <v>311.3105</v>
      </c>
      <c r="H2658" s="14">
        <f t="shared" si="4"/>
        <v>7.448961728</v>
      </c>
      <c r="I2658" s="14">
        <f>IFERROR(__xludf.DUMMYFUNCTION("FILTER(WholeNMJData!D:D,WholeNMJData!$B:$B=$B2658)"),166.7378)</f>
        <v>166.7378</v>
      </c>
    </row>
    <row r="2659">
      <c r="A2659" s="3"/>
      <c r="B2659" s="3" t="str">
        <f t="shared" si="3"/>
        <v>shi_06m_m67_a3_001</v>
      </c>
      <c r="C2659" s="9" t="s">
        <v>2700</v>
      </c>
      <c r="D2659" s="12">
        <v>12.0</v>
      </c>
      <c r="E2659" s="12">
        <v>2430.382</v>
      </c>
      <c r="F2659" s="12">
        <v>0.439049</v>
      </c>
      <c r="G2659" s="14">
        <f>IFERROR(__xludf.DUMMYFUNCTION("FILTER(WholeNMJData!E:E,WholeNMJData!$B:$B=$B2659)"),311.3105)</f>
        <v>311.3105</v>
      </c>
      <c r="H2659" s="14">
        <f t="shared" si="4"/>
        <v>7.806938732</v>
      </c>
      <c r="I2659" s="14">
        <f>IFERROR(__xludf.DUMMYFUNCTION("FILTER(WholeNMJData!D:D,WholeNMJData!$B:$B=$B2659)"),166.7378)</f>
        <v>166.7378</v>
      </c>
    </row>
    <row r="2660">
      <c r="A2660" s="3"/>
      <c r="B2660" s="3" t="str">
        <f t="shared" si="3"/>
        <v>shi_06m_m67_a3_001</v>
      </c>
      <c r="C2660" s="9" t="s">
        <v>2701</v>
      </c>
      <c r="D2660" s="12">
        <v>3.0</v>
      </c>
      <c r="E2660" s="12">
        <v>2520.406</v>
      </c>
      <c r="F2660" s="12">
        <v>0.274592</v>
      </c>
      <c r="G2660" s="14">
        <f>IFERROR(__xludf.DUMMYFUNCTION("FILTER(WholeNMJData!E:E,WholeNMJData!$B:$B=$B2660)"),311.3105)</f>
        <v>311.3105</v>
      </c>
      <c r="H2660" s="14">
        <f t="shared" si="4"/>
        <v>8.096116257</v>
      </c>
      <c r="I2660" s="14">
        <f>IFERROR(__xludf.DUMMYFUNCTION("FILTER(WholeNMJData!D:D,WholeNMJData!$B:$B=$B2660)"),166.7378)</f>
        <v>166.7378</v>
      </c>
    </row>
    <row r="2661">
      <c r="A2661" s="3"/>
      <c r="B2661" s="3" t="str">
        <f t="shared" si="3"/>
        <v>shi_06m_m67_a3_001</v>
      </c>
      <c r="C2661" s="9" t="s">
        <v>2702</v>
      </c>
      <c r="D2661" s="12">
        <v>42.0</v>
      </c>
      <c r="E2661" s="12">
        <v>3127.543</v>
      </c>
      <c r="F2661" s="12">
        <v>0.629743</v>
      </c>
      <c r="G2661" s="14">
        <f>IFERROR(__xludf.DUMMYFUNCTION("FILTER(WholeNMJData!E:E,WholeNMJData!$B:$B=$B2661)"),311.3105)</f>
        <v>311.3105</v>
      </c>
      <c r="H2661" s="14">
        <f t="shared" si="4"/>
        <v>10.04637813</v>
      </c>
      <c r="I2661" s="14">
        <f>IFERROR(__xludf.DUMMYFUNCTION("FILTER(WholeNMJData!D:D,WholeNMJData!$B:$B=$B2661)"),166.7378)</f>
        <v>166.7378</v>
      </c>
    </row>
    <row r="2662">
      <c r="A2662" s="3"/>
      <c r="B2662" s="3" t="str">
        <f t="shared" si="3"/>
        <v>shi_06m_m67_a3_001</v>
      </c>
      <c r="C2662" s="9" t="s">
        <v>2703</v>
      </c>
      <c r="D2662" s="12">
        <v>4.0</v>
      </c>
      <c r="E2662" s="12">
        <v>2098.292</v>
      </c>
      <c r="F2662" s="12">
        <v>0.173534</v>
      </c>
      <c r="G2662" s="14">
        <f>IFERROR(__xludf.DUMMYFUNCTION("FILTER(WholeNMJData!E:E,WholeNMJData!$B:$B=$B2662)"),311.3105)</f>
        <v>311.3105</v>
      </c>
      <c r="H2662" s="14">
        <f t="shared" si="4"/>
        <v>6.74019026</v>
      </c>
      <c r="I2662" s="14">
        <f>IFERROR(__xludf.DUMMYFUNCTION("FILTER(WholeNMJData!D:D,WholeNMJData!$B:$B=$B2662)"),166.7378)</f>
        <v>166.7378</v>
      </c>
    </row>
    <row r="2663">
      <c r="A2663" s="3"/>
      <c r="B2663" s="3" t="str">
        <f t="shared" si="3"/>
        <v>shi_06m_m67_a3_001</v>
      </c>
      <c r="C2663" s="9" t="s">
        <v>2704</v>
      </c>
      <c r="D2663" s="12">
        <v>82.0</v>
      </c>
      <c r="E2663" s="12">
        <v>3477.006</v>
      </c>
      <c r="F2663" s="12">
        <v>1.119433</v>
      </c>
      <c r="G2663" s="14">
        <f>IFERROR(__xludf.DUMMYFUNCTION("FILTER(WholeNMJData!E:E,WholeNMJData!$B:$B=$B2663)"),311.3105)</f>
        <v>311.3105</v>
      </c>
      <c r="H2663" s="14">
        <f t="shared" si="4"/>
        <v>11.16893263</v>
      </c>
      <c r="I2663" s="14">
        <f>IFERROR(__xludf.DUMMYFUNCTION("FILTER(WholeNMJData!D:D,WholeNMJData!$B:$B=$B2663)"),166.7378)</f>
        <v>166.7378</v>
      </c>
    </row>
    <row r="2664">
      <c r="A2664" s="3"/>
      <c r="B2664" s="3" t="str">
        <f t="shared" si="3"/>
        <v>shi_06m_m67_a3_001</v>
      </c>
      <c r="C2664" s="9" t="s">
        <v>2705</v>
      </c>
      <c r="D2664" s="12">
        <v>3.0</v>
      </c>
      <c r="E2664" s="12">
        <v>2366.206</v>
      </c>
      <c r="F2664" s="12">
        <v>0.506031</v>
      </c>
      <c r="G2664" s="14">
        <f>IFERROR(__xludf.DUMMYFUNCTION("FILTER(WholeNMJData!E:E,WholeNMJData!$B:$B=$B2664)"),311.3105)</f>
        <v>311.3105</v>
      </c>
      <c r="H2664" s="14">
        <f t="shared" si="4"/>
        <v>7.60079085</v>
      </c>
      <c r="I2664" s="14">
        <f>IFERROR(__xludf.DUMMYFUNCTION("FILTER(WholeNMJData!D:D,WholeNMJData!$B:$B=$B2664)"),166.7378)</f>
        <v>166.7378</v>
      </c>
    </row>
    <row r="2665">
      <c r="A2665" s="3"/>
      <c r="B2665" s="3" t="str">
        <f t="shared" si="3"/>
        <v>shi_06m_m67_a3_001</v>
      </c>
      <c r="C2665" s="9" t="s">
        <v>2706</v>
      </c>
      <c r="D2665" s="12">
        <v>3.0</v>
      </c>
      <c r="E2665" s="12">
        <v>2532.342</v>
      </c>
      <c r="F2665" s="12">
        <v>0.255352</v>
      </c>
      <c r="G2665" s="14">
        <f>IFERROR(__xludf.DUMMYFUNCTION("FILTER(WholeNMJData!E:E,WholeNMJData!$B:$B=$B2665)"),311.3105)</f>
        <v>311.3105</v>
      </c>
      <c r="H2665" s="14">
        <f t="shared" si="4"/>
        <v>8.134457399</v>
      </c>
      <c r="I2665" s="14">
        <f>IFERROR(__xludf.DUMMYFUNCTION("FILTER(WholeNMJData!D:D,WholeNMJData!$B:$B=$B2665)"),166.7378)</f>
        <v>166.7378</v>
      </c>
    </row>
    <row r="2666">
      <c r="A2666" s="3"/>
      <c r="B2666" s="3" t="str">
        <f t="shared" si="3"/>
        <v>shi_06m_m67_a3_001</v>
      </c>
      <c r="C2666" s="9" t="s">
        <v>2707</v>
      </c>
      <c r="D2666" s="12">
        <v>78.0</v>
      </c>
      <c r="E2666" s="12">
        <v>4382.999</v>
      </c>
      <c r="F2666" s="12">
        <v>0.710098</v>
      </c>
      <c r="G2666" s="14">
        <f>IFERROR(__xludf.DUMMYFUNCTION("FILTER(WholeNMJData!E:E,WholeNMJData!$B:$B=$B2666)"),311.3105)</f>
        <v>311.3105</v>
      </c>
      <c r="H2666" s="14">
        <f t="shared" si="4"/>
        <v>14.07918782</v>
      </c>
      <c r="I2666" s="14">
        <f>IFERROR(__xludf.DUMMYFUNCTION("FILTER(WholeNMJData!D:D,WholeNMJData!$B:$B=$B2666)"),166.7378)</f>
        <v>166.7378</v>
      </c>
    </row>
    <row r="2667">
      <c r="A2667" s="3"/>
      <c r="B2667" s="3" t="str">
        <f t="shared" si="3"/>
        <v>shi_06m_m67_a3_001</v>
      </c>
      <c r="C2667" s="9" t="s">
        <v>2708</v>
      </c>
      <c r="D2667" s="12">
        <v>9.0</v>
      </c>
      <c r="E2667" s="12">
        <v>2548.867</v>
      </c>
      <c r="F2667" s="12">
        <v>0.375872</v>
      </c>
      <c r="G2667" s="14">
        <f>IFERROR(__xludf.DUMMYFUNCTION("FILTER(WholeNMJData!E:E,WholeNMJData!$B:$B=$B2667)"),311.3105)</f>
        <v>311.3105</v>
      </c>
      <c r="H2667" s="14">
        <f t="shared" si="4"/>
        <v>8.18753945</v>
      </c>
      <c r="I2667" s="14">
        <f>IFERROR(__xludf.DUMMYFUNCTION("FILTER(WholeNMJData!D:D,WholeNMJData!$B:$B=$B2667)"),166.7378)</f>
        <v>166.7378</v>
      </c>
    </row>
    <row r="2668">
      <c r="A2668" s="3"/>
      <c r="B2668" s="3" t="str">
        <f t="shared" si="3"/>
        <v>shi_06m_m67_a3_001</v>
      </c>
      <c r="C2668" s="9" t="s">
        <v>2709</v>
      </c>
      <c r="D2668" s="12">
        <v>18.0</v>
      </c>
      <c r="E2668" s="12">
        <v>2368.728</v>
      </c>
      <c r="F2668" s="12">
        <v>0.34115</v>
      </c>
      <c r="G2668" s="14">
        <f>IFERROR(__xludf.DUMMYFUNCTION("FILTER(WholeNMJData!E:E,WholeNMJData!$B:$B=$B2668)"),311.3105)</f>
        <v>311.3105</v>
      </c>
      <c r="H2668" s="14">
        <f t="shared" si="4"/>
        <v>7.608892087</v>
      </c>
      <c r="I2668" s="14">
        <f>IFERROR(__xludf.DUMMYFUNCTION("FILTER(WholeNMJData!D:D,WholeNMJData!$B:$B=$B2668)"),166.7378)</f>
        <v>166.7378</v>
      </c>
    </row>
    <row r="2669">
      <c r="A2669" s="3"/>
      <c r="B2669" s="3" t="str">
        <f t="shared" si="3"/>
        <v>shi_06m_m67_a3_001</v>
      </c>
      <c r="C2669" s="9" t="s">
        <v>2710</v>
      </c>
      <c r="D2669" s="12">
        <v>19.0</v>
      </c>
      <c r="E2669" s="12">
        <v>4014.38</v>
      </c>
      <c r="F2669" s="12">
        <v>0.901645</v>
      </c>
      <c r="G2669" s="14">
        <f>IFERROR(__xludf.DUMMYFUNCTION("FILTER(WholeNMJData!E:E,WholeNMJData!$B:$B=$B2669)"),311.3105)</f>
        <v>311.3105</v>
      </c>
      <c r="H2669" s="14">
        <f t="shared" si="4"/>
        <v>12.89509991</v>
      </c>
      <c r="I2669" s="14">
        <f>IFERROR(__xludf.DUMMYFUNCTION("FILTER(WholeNMJData!D:D,WholeNMJData!$B:$B=$B2669)"),166.7378)</f>
        <v>166.7378</v>
      </c>
    </row>
    <row r="2670">
      <c r="A2670" s="3"/>
      <c r="B2670" s="3" t="str">
        <f t="shared" si="3"/>
        <v>shi_06m_m67_a3_001</v>
      </c>
      <c r="C2670" s="9" t="s">
        <v>2711</v>
      </c>
      <c r="D2670" s="12">
        <v>54.0</v>
      </c>
      <c r="E2670" s="12">
        <v>3585.467</v>
      </c>
      <c r="F2670" s="12">
        <v>0.744946</v>
      </c>
      <c r="G2670" s="14">
        <f>IFERROR(__xludf.DUMMYFUNCTION("FILTER(WholeNMJData!E:E,WholeNMJData!$B:$B=$B2670)"),311.3105)</f>
        <v>311.3105</v>
      </c>
      <c r="H2670" s="14">
        <f t="shared" si="4"/>
        <v>11.51733398</v>
      </c>
      <c r="I2670" s="14">
        <f>IFERROR(__xludf.DUMMYFUNCTION("FILTER(WholeNMJData!D:D,WholeNMJData!$B:$B=$B2670)"),166.7378)</f>
        <v>166.7378</v>
      </c>
    </row>
    <row r="2671">
      <c r="A2671" s="3"/>
      <c r="B2671" s="3" t="str">
        <f t="shared" si="3"/>
        <v>shi_06m_m67_a3_001</v>
      </c>
      <c r="C2671" s="9" t="s">
        <v>2712</v>
      </c>
      <c r="D2671" s="12">
        <v>21.0</v>
      </c>
      <c r="E2671" s="12">
        <v>3331.069</v>
      </c>
      <c r="F2671" s="12">
        <v>0.806908</v>
      </c>
      <c r="G2671" s="14">
        <f>IFERROR(__xludf.DUMMYFUNCTION("FILTER(WholeNMJData!E:E,WholeNMJData!$B:$B=$B2671)"),311.3105)</f>
        <v>311.3105</v>
      </c>
      <c r="H2671" s="14">
        <f t="shared" si="4"/>
        <v>10.70014985</v>
      </c>
      <c r="I2671" s="14">
        <f>IFERROR(__xludf.DUMMYFUNCTION("FILTER(WholeNMJData!D:D,WholeNMJData!$B:$B=$B2671)"),166.7378)</f>
        <v>166.7378</v>
      </c>
    </row>
    <row r="2672">
      <c r="A2672" s="3"/>
      <c r="B2672" s="3" t="str">
        <f t="shared" si="3"/>
        <v>shi_06m_m67_a3_001</v>
      </c>
      <c r="C2672" s="9" t="s">
        <v>2713</v>
      </c>
      <c r="D2672" s="12">
        <v>22.0</v>
      </c>
      <c r="E2672" s="12">
        <v>2863.298</v>
      </c>
      <c r="F2672" s="12">
        <v>0.777801</v>
      </c>
      <c r="G2672" s="14">
        <f>IFERROR(__xludf.DUMMYFUNCTION("FILTER(WholeNMJData!E:E,WholeNMJData!$B:$B=$B2672)"),311.3105)</f>
        <v>311.3105</v>
      </c>
      <c r="H2672" s="14">
        <f t="shared" si="4"/>
        <v>9.197563205</v>
      </c>
      <c r="I2672" s="14">
        <f>IFERROR(__xludf.DUMMYFUNCTION("FILTER(WholeNMJData!D:D,WholeNMJData!$B:$B=$B2672)"),166.7378)</f>
        <v>166.7378</v>
      </c>
    </row>
    <row r="2673">
      <c r="A2673" s="3"/>
      <c r="B2673" s="3" t="str">
        <f t="shared" si="3"/>
        <v>shi_06m_m67_a3_001</v>
      </c>
      <c r="C2673" s="9" t="s">
        <v>2714</v>
      </c>
      <c r="D2673" s="12">
        <v>4.0</v>
      </c>
      <c r="E2673" s="12">
        <v>2368.058</v>
      </c>
      <c r="F2673" s="12">
        <v>0.193828</v>
      </c>
      <c r="G2673" s="14">
        <f>IFERROR(__xludf.DUMMYFUNCTION("FILTER(WholeNMJData!E:E,WholeNMJData!$B:$B=$B2673)"),311.3105)</f>
        <v>311.3105</v>
      </c>
      <c r="H2673" s="14">
        <f t="shared" si="4"/>
        <v>7.606739895</v>
      </c>
      <c r="I2673" s="14">
        <f>IFERROR(__xludf.DUMMYFUNCTION("FILTER(WholeNMJData!D:D,WholeNMJData!$B:$B=$B2673)"),166.7378)</f>
        <v>166.7378</v>
      </c>
    </row>
    <row r="2674">
      <c r="A2674" s="3"/>
      <c r="B2674" s="3" t="str">
        <f t="shared" si="3"/>
        <v>shi_06m_m67_a3_001</v>
      </c>
      <c r="C2674" s="9" t="s">
        <v>2715</v>
      </c>
      <c r="D2674" s="12">
        <v>5.0</v>
      </c>
      <c r="E2674" s="12">
        <v>2723.614</v>
      </c>
      <c r="F2674" s="12">
        <v>0.441933</v>
      </c>
      <c r="G2674" s="14">
        <f>IFERROR(__xludf.DUMMYFUNCTION("FILTER(WholeNMJData!E:E,WholeNMJData!$B:$B=$B2674)"),311.3105)</f>
        <v>311.3105</v>
      </c>
      <c r="H2674" s="14">
        <f t="shared" si="4"/>
        <v>8.748866485</v>
      </c>
      <c r="I2674" s="14">
        <f>IFERROR(__xludf.DUMMYFUNCTION("FILTER(WholeNMJData!D:D,WholeNMJData!$B:$B=$B2674)"),166.7378)</f>
        <v>166.7378</v>
      </c>
    </row>
    <row r="2675">
      <c r="A2675" s="3"/>
      <c r="B2675" s="3" t="str">
        <f t="shared" si="3"/>
        <v>shi_06m_m67_a3_001</v>
      </c>
      <c r="C2675" s="9" t="s">
        <v>2716</v>
      </c>
      <c r="D2675" s="12">
        <v>20.0</v>
      </c>
      <c r="E2675" s="12">
        <v>3302.689</v>
      </c>
      <c r="F2675" s="12">
        <v>0.760093</v>
      </c>
      <c r="G2675" s="14">
        <f>IFERROR(__xludf.DUMMYFUNCTION("FILTER(WholeNMJData!E:E,WholeNMJData!$B:$B=$B2675)"),311.3105)</f>
        <v>311.3105</v>
      </c>
      <c r="H2675" s="14">
        <f t="shared" si="4"/>
        <v>10.60898685</v>
      </c>
      <c r="I2675" s="14">
        <f>IFERROR(__xludf.DUMMYFUNCTION("FILTER(WholeNMJData!D:D,WholeNMJData!$B:$B=$B2675)"),166.7378)</f>
        <v>166.7378</v>
      </c>
    </row>
    <row r="2676">
      <c r="A2676" s="3"/>
      <c r="B2676" s="3" t="str">
        <f t="shared" si="3"/>
        <v>shi_06m_m67_a3_001</v>
      </c>
      <c r="C2676" s="9" t="s">
        <v>2717</v>
      </c>
      <c r="D2676" s="12">
        <v>6.0</v>
      </c>
      <c r="E2676" s="12">
        <v>2401.949</v>
      </c>
      <c r="F2676" s="12">
        <v>0.476637</v>
      </c>
      <c r="G2676" s="14">
        <f>IFERROR(__xludf.DUMMYFUNCTION("FILTER(WholeNMJData!E:E,WholeNMJData!$B:$B=$B2676)"),311.3105)</f>
        <v>311.3105</v>
      </c>
      <c r="H2676" s="14">
        <f t="shared" si="4"/>
        <v>7.715605481</v>
      </c>
      <c r="I2676" s="14">
        <f>IFERROR(__xludf.DUMMYFUNCTION("FILTER(WholeNMJData!D:D,WholeNMJData!$B:$B=$B2676)"),166.7378)</f>
        <v>166.7378</v>
      </c>
    </row>
    <row r="2677">
      <c r="A2677" s="3"/>
      <c r="B2677" s="3" t="str">
        <f t="shared" si="3"/>
        <v>shi_06m_m67_a3_001</v>
      </c>
      <c r="C2677" s="9" t="s">
        <v>2718</v>
      </c>
      <c r="D2677" s="12">
        <v>3.0</v>
      </c>
      <c r="E2677" s="12">
        <v>2312.236</v>
      </c>
      <c r="F2677" s="12">
        <v>0.274233</v>
      </c>
      <c r="G2677" s="14">
        <f>IFERROR(__xludf.DUMMYFUNCTION("FILTER(WholeNMJData!E:E,WholeNMJData!$B:$B=$B2677)"),311.3105)</f>
        <v>311.3105</v>
      </c>
      <c r="H2677" s="14">
        <f t="shared" si="4"/>
        <v>7.427426958</v>
      </c>
      <c r="I2677" s="14">
        <f>IFERROR(__xludf.DUMMYFUNCTION("FILTER(WholeNMJData!D:D,WholeNMJData!$B:$B=$B2677)"),166.7378)</f>
        <v>166.7378</v>
      </c>
    </row>
    <row r="2678">
      <c r="A2678" s="3"/>
      <c r="B2678" s="3" t="str">
        <f t="shared" si="3"/>
        <v>shi_06m_m67_a3_001</v>
      </c>
      <c r="C2678" s="9" t="s">
        <v>2719</v>
      </c>
      <c r="D2678" s="12">
        <v>3.0</v>
      </c>
      <c r="E2678" s="12">
        <v>2429.835</v>
      </c>
      <c r="F2678" s="12">
        <v>0.208578</v>
      </c>
      <c r="G2678" s="14">
        <f>IFERROR(__xludf.DUMMYFUNCTION("FILTER(WholeNMJData!E:E,WholeNMJData!$B:$B=$B2678)"),311.3105)</f>
        <v>311.3105</v>
      </c>
      <c r="H2678" s="14">
        <f t="shared" si="4"/>
        <v>7.805181643</v>
      </c>
      <c r="I2678" s="14">
        <f>IFERROR(__xludf.DUMMYFUNCTION("FILTER(WholeNMJData!D:D,WholeNMJData!$B:$B=$B2678)"),166.7378)</f>
        <v>166.7378</v>
      </c>
    </row>
    <row r="2679">
      <c r="A2679" s="3"/>
      <c r="B2679" s="3" t="str">
        <f t="shared" si="3"/>
        <v>shi_06m_m67_a3_001</v>
      </c>
      <c r="C2679" s="9" t="s">
        <v>2720</v>
      </c>
      <c r="D2679" s="12">
        <v>4.0</v>
      </c>
      <c r="E2679" s="12">
        <v>2325.117</v>
      </c>
      <c r="F2679" s="12">
        <v>0.429255</v>
      </c>
      <c r="G2679" s="14">
        <f>IFERROR(__xludf.DUMMYFUNCTION("FILTER(WholeNMJData!E:E,WholeNMJData!$B:$B=$B2679)"),311.3105)</f>
        <v>311.3105</v>
      </c>
      <c r="H2679" s="14">
        <f t="shared" si="4"/>
        <v>7.468803654</v>
      </c>
      <c r="I2679" s="14">
        <f>IFERROR(__xludf.DUMMYFUNCTION("FILTER(WholeNMJData!D:D,WholeNMJData!$B:$B=$B2679)"),166.7378)</f>
        <v>166.7378</v>
      </c>
    </row>
    <row r="2680">
      <c r="A2680" s="3"/>
      <c r="B2680" s="3" t="str">
        <f t="shared" si="3"/>
        <v>shi_06m_m67_a3_001</v>
      </c>
      <c r="C2680" s="9" t="s">
        <v>2721</v>
      </c>
      <c r="D2680" s="12">
        <v>65.0</v>
      </c>
      <c r="E2680" s="12">
        <v>3970.717</v>
      </c>
      <c r="F2680" s="12">
        <v>0.921698</v>
      </c>
      <c r="G2680" s="14">
        <f>IFERROR(__xludf.DUMMYFUNCTION("FILTER(WholeNMJData!E:E,WholeNMJData!$B:$B=$B2680)"),311.3105)</f>
        <v>311.3105</v>
      </c>
      <c r="H2680" s="14">
        <f t="shared" si="4"/>
        <v>12.75484444</v>
      </c>
      <c r="I2680" s="14">
        <f>IFERROR(__xludf.DUMMYFUNCTION("FILTER(WholeNMJData!D:D,WholeNMJData!$B:$B=$B2680)"),166.7378)</f>
        <v>166.7378</v>
      </c>
    </row>
    <row r="2681">
      <c r="A2681" s="3"/>
      <c r="B2681" s="3" t="str">
        <f t="shared" si="3"/>
        <v>shi_06m_m67_a3_001</v>
      </c>
      <c r="C2681" s="9" t="s">
        <v>2722</v>
      </c>
      <c r="D2681" s="12">
        <v>5.0</v>
      </c>
      <c r="E2681" s="12">
        <v>2408.463</v>
      </c>
      <c r="F2681" s="12">
        <v>0.377754</v>
      </c>
      <c r="G2681" s="14">
        <f>IFERROR(__xludf.DUMMYFUNCTION("FILTER(WholeNMJData!E:E,WholeNMJData!$B:$B=$B2681)"),311.3105)</f>
        <v>311.3105</v>
      </c>
      <c r="H2681" s="14">
        <f t="shared" si="4"/>
        <v>7.736529928</v>
      </c>
      <c r="I2681" s="14">
        <f>IFERROR(__xludf.DUMMYFUNCTION("FILTER(WholeNMJData!D:D,WholeNMJData!$B:$B=$B2681)"),166.7378)</f>
        <v>166.7378</v>
      </c>
    </row>
    <row r="2682">
      <c r="A2682" s="3"/>
      <c r="B2682" s="3" t="str">
        <f t="shared" si="3"/>
        <v>shi_06m_m67_a3_001</v>
      </c>
      <c r="C2682" s="9" t="s">
        <v>2723</v>
      </c>
      <c r="D2682" s="12">
        <v>3.0</v>
      </c>
      <c r="E2682" s="12">
        <v>2749.064</v>
      </c>
      <c r="F2682" s="12">
        <v>0.420187</v>
      </c>
      <c r="G2682" s="14">
        <f>IFERROR(__xludf.DUMMYFUNCTION("FILTER(WholeNMJData!E:E,WholeNMJData!$B:$B=$B2682)"),311.3105)</f>
        <v>311.3105</v>
      </c>
      <c r="H2682" s="14">
        <f t="shared" si="4"/>
        <v>8.830617663</v>
      </c>
      <c r="I2682" s="14">
        <f>IFERROR(__xludf.DUMMYFUNCTION("FILTER(WholeNMJData!D:D,WholeNMJData!$B:$B=$B2682)"),166.7378)</f>
        <v>166.7378</v>
      </c>
    </row>
    <row r="2683">
      <c r="A2683" s="3"/>
      <c r="B2683" s="3" t="str">
        <f t="shared" si="3"/>
        <v>shi_06m_m67_a3_001</v>
      </c>
      <c r="C2683" s="9" t="s">
        <v>2724</v>
      </c>
      <c r="D2683" s="12">
        <v>8.0</v>
      </c>
      <c r="E2683" s="12">
        <v>2778.87</v>
      </c>
      <c r="F2683" s="12">
        <v>0.401123</v>
      </c>
      <c r="G2683" s="14">
        <f>IFERROR(__xludf.DUMMYFUNCTION("FILTER(WholeNMJData!E:E,WholeNMJData!$B:$B=$B2683)"),311.3105)</f>
        <v>311.3105</v>
      </c>
      <c r="H2683" s="14">
        <f t="shared" si="4"/>
        <v>8.926361302</v>
      </c>
      <c r="I2683" s="14">
        <f>IFERROR(__xludf.DUMMYFUNCTION("FILTER(WholeNMJData!D:D,WholeNMJData!$B:$B=$B2683)"),166.7378)</f>
        <v>166.7378</v>
      </c>
    </row>
    <row r="2684">
      <c r="A2684" s="3"/>
      <c r="B2684" s="3" t="str">
        <f t="shared" si="3"/>
        <v>shi_06m_m67_a3_001</v>
      </c>
      <c r="C2684" s="9" t="s">
        <v>2725</v>
      </c>
      <c r="D2684" s="12">
        <v>17.0</v>
      </c>
      <c r="E2684" s="12">
        <v>2767.545</v>
      </c>
      <c r="F2684" s="12">
        <v>0.620487</v>
      </c>
      <c r="G2684" s="14">
        <f>IFERROR(__xludf.DUMMYFUNCTION("FILTER(WholeNMJData!E:E,WholeNMJData!$B:$B=$B2684)"),311.3105)</f>
        <v>311.3105</v>
      </c>
      <c r="H2684" s="14">
        <f t="shared" si="4"/>
        <v>8.889982831</v>
      </c>
      <c r="I2684" s="14">
        <f>IFERROR(__xludf.DUMMYFUNCTION("FILTER(WholeNMJData!D:D,WholeNMJData!$B:$B=$B2684)"),166.7378)</f>
        <v>166.7378</v>
      </c>
    </row>
    <row r="2685">
      <c r="A2685" s="3"/>
      <c r="B2685" s="3" t="str">
        <f t="shared" si="3"/>
        <v>shi_06m_m67_a3_001</v>
      </c>
      <c r="C2685" s="9" t="s">
        <v>2726</v>
      </c>
      <c r="D2685" s="12">
        <v>22.0</v>
      </c>
      <c r="E2685" s="12">
        <v>3556.7</v>
      </c>
      <c r="F2685" s="12">
        <v>0.726912</v>
      </c>
      <c r="G2685" s="14">
        <f>IFERROR(__xludf.DUMMYFUNCTION("FILTER(WholeNMJData!E:E,WholeNMJData!$B:$B=$B2685)"),311.3105)</f>
        <v>311.3105</v>
      </c>
      <c r="H2685" s="14">
        <f t="shared" si="4"/>
        <v>11.42492785</v>
      </c>
      <c r="I2685" s="14">
        <f>IFERROR(__xludf.DUMMYFUNCTION("FILTER(WholeNMJData!D:D,WholeNMJData!$B:$B=$B2685)"),166.7378)</f>
        <v>166.7378</v>
      </c>
    </row>
    <row r="2686">
      <c r="A2686" s="3"/>
      <c r="B2686" s="3" t="str">
        <f t="shared" si="3"/>
        <v>shi_06m_m67_a3_001</v>
      </c>
      <c r="C2686" s="9" t="s">
        <v>2727</v>
      </c>
      <c r="D2686" s="12">
        <v>3.0</v>
      </c>
      <c r="E2686" s="12">
        <v>2285.916</v>
      </c>
      <c r="F2686" s="12">
        <v>0.168294</v>
      </c>
      <c r="G2686" s="14">
        <f>IFERROR(__xludf.DUMMYFUNCTION("FILTER(WholeNMJData!E:E,WholeNMJData!$B:$B=$B2686)"),311.3105)</f>
        <v>311.3105</v>
      </c>
      <c r="H2686" s="14">
        <f t="shared" si="4"/>
        <v>7.342881143</v>
      </c>
      <c r="I2686" s="14">
        <f>IFERROR(__xludf.DUMMYFUNCTION("FILTER(WholeNMJData!D:D,WholeNMJData!$B:$B=$B2686)"),166.7378)</f>
        <v>166.7378</v>
      </c>
    </row>
    <row r="2687">
      <c r="A2687" s="3"/>
      <c r="B2687" s="3" t="str">
        <f t="shared" si="3"/>
        <v>shi_06m_m67_a3_001</v>
      </c>
      <c r="C2687" s="9" t="s">
        <v>2728</v>
      </c>
      <c r="D2687" s="12">
        <v>7.0</v>
      </c>
      <c r="E2687" s="12">
        <v>2498.995</v>
      </c>
      <c r="F2687" s="12">
        <v>0.620844</v>
      </c>
      <c r="G2687" s="14">
        <f>IFERROR(__xludf.DUMMYFUNCTION("FILTER(WholeNMJData!E:E,WholeNMJData!$B:$B=$B2687)"),311.3105)</f>
        <v>311.3105</v>
      </c>
      <c r="H2687" s="14">
        <f t="shared" si="4"/>
        <v>8.027339264</v>
      </c>
      <c r="I2687" s="14">
        <f>IFERROR(__xludf.DUMMYFUNCTION("FILTER(WholeNMJData!D:D,WholeNMJData!$B:$B=$B2687)"),166.7378)</f>
        <v>166.7378</v>
      </c>
    </row>
    <row r="2688">
      <c r="A2688" s="3"/>
      <c r="B2688" s="3" t="str">
        <f t="shared" si="3"/>
        <v>shi_06m_m67_a3_001</v>
      </c>
      <c r="C2688" s="9" t="s">
        <v>2729</v>
      </c>
      <c r="D2688" s="12">
        <v>3.0</v>
      </c>
      <c r="E2688" s="12">
        <v>2510.979</v>
      </c>
      <c r="F2688" s="12">
        <v>0.452764</v>
      </c>
      <c r="G2688" s="14">
        <f>IFERROR(__xludf.DUMMYFUNCTION("FILTER(WholeNMJData!E:E,WholeNMJData!$B:$B=$B2688)"),311.3105)</f>
        <v>311.3105</v>
      </c>
      <c r="H2688" s="14">
        <f t="shared" si="4"/>
        <v>8.065834593</v>
      </c>
      <c r="I2688" s="14">
        <f>IFERROR(__xludf.DUMMYFUNCTION("FILTER(WholeNMJData!D:D,WholeNMJData!$B:$B=$B2688)"),166.7378)</f>
        <v>166.7378</v>
      </c>
    </row>
    <row r="2689">
      <c r="A2689" s="3"/>
      <c r="B2689" s="3" t="str">
        <f t="shared" si="3"/>
        <v>shi_06m_m67_a3_001</v>
      </c>
      <c r="C2689" s="9" t="s">
        <v>2730</v>
      </c>
      <c r="D2689" s="12">
        <v>20.0</v>
      </c>
      <c r="E2689" s="12">
        <v>2828.652</v>
      </c>
      <c r="F2689" s="12">
        <v>0.464956</v>
      </c>
      <c r="G2689" s="14">
        <f>IFERROR(__xludf.DUMMYFUNCTION("FILTER(WholeNMJData!E:E,WholeNMJData!$B:$B=$B2689)"),311.3105)</f>
        <v>311.3105</v>
      </c>
      <c r="H2689" s="14">
        <f t="shared" si="4"/>
        <v>9.086272387</v>
      </c>
      <c r="I2689" s="14">
        <f>IFERROR(__xludf.DUMMYFUNCTION("FILTER(WholeNMJData!D:D,WholeNMJData!$B:$B=$B2689)"),166.7378)</f>
        <v>166.7378</v>
      </c>
    </row>
    <row r="2690">
      <c r="A2690" s="3"/>
      <c r="B2690" s="3" t="str">
        <f t="shared" si="3"/>
        <v>shi_06m_m67_a3_001</v>
      </c>
      <c r="C2690" s="9" t="s">
        <v>2731</v>
      </c>
      <c r="D2690" s="12">
        <v>6.0</v>
      </c>
      <c r="E2690" s="12">
        <v>2243.526</v>
      </c>
      <c r="F2690" s="12">
        <v>0.3835</v>
      </c>
      <c r="G2690" s="14">
        <f>IFERROR(__xludf.DUMMYFUNCTION("FILTER(WholeNMJData!E:E,WholeNMJData!$B:$B=$B2690)"),311.3105)</f>
        <v>311.3105</v>
      </c>
      <c r="H2690" s="14">
        <f t="shared" si="4"/>
        <v>7.206714839</v>
      </c>
      <c r="I2690" s="14">
        <f>IFERROR(__xludf.DUMMYFUNCTION("FILTER(WholeNMJData!D:D,WholeNMJData!$B:$B=$B2690)"),166.7378)</f>
        <v>166.7378</v>
      </c>
    </row>
    <row r="2691">
      <c r="A2691" s="3"/>
      <c r="B2691" s="3" t="str">
        <f t="shared" si="3"/>
        <v>shi_06m_m67_a3_001</v>
      </c>
      <c r="C2691" s="9" t="s">
        <v>2732</v>
      </c>
      <c r="D2691" s="12">
        <v>61.0</v>
      </c>
      <c r="E2691" s="12">
        <v>5178.291</v>
      </c>
      <c r="F2691" s="12">
        <v>0.873131</v>
      </c>
      <c r="G2691" s="14">
        <f>IFERROR(__xludf.DUMMYFUNCTION("FILTER(WholeNMJData!E:E,WholeNMJData!$B:$B=$B2691)"),311.3105)</f>
        <v>311.3105</v>
      </c>
      <c r="H2691" s="14">
        <f t="shared" si="4"/>
        <v>16.63384627</v>
      </c>
      <c r="I2691" s="14">
        <f>IFERROR(__xludf.DUMMYFUNCTION("FILTER(WholeNMJData!D:D,WholeNMJData!$B:$B=$B2691)"),166.7378)</f>
        <v>166.7378</v>
      </c>
    </row>
    <row r="2692">
      <c r="A2692" s="3"/>
      <c r="B2692" s="3" t="str">
        <f t="shared" si="3"/>
        <v>shi_06m_m67_a3_001</v>
      </c>
      <c r="C2692" s="9" t="s">
        <v>2733</v>
      </c>
      <c r="D2692" s="12">
        <v>4.0</v>
      </c>
      <c r="E2692" s="12">
        <v>2371.945</v>
      </c>
      <c r="F2692" s="12">
        <v>0.509661</v>
      </c>
      <c r="G2692" s="14">
        <f>IFERROR(__xludf.DUMMYFUNCTION("FILTER(WholeNMJData!E:E,WholeNMJData!$B:$B=$B2692)"),311.3105)</f>
        <v>311.3105</v>
      </c>
      <c r="H2692" s="14">
        <f t="shared" si="4"/>
        <v>7.619225821</v>
      </c>
      <c r="I2692" s="14">
        <f>IFERROR(__xludf.DUMMYFUNCTION("FILTER(WholeNMJData!D:D,WholeNMJData!$B:$B=$B2692)"),166.7378)</f>
        <v>166.7378</v>
      </c>
    </row>
    <row r="2693">
      <c r="A2693" s="3"/>
      <c r="B2693" s="3" t="str">
        <f t="shared" si="3"/>
        <v>shi_06m_m67_a3_001</v>
      </c>
      <c r="C2693" s="9" t="s">
        <v>2734</v>
      </c>
      <c r="D2693" s="12">
        <v>26.0</v>
      </c>
      <c r="E2693" s="12">
        <v>2675.123</v>
      </c>
      <c r="F2693" s="12">
        <v>0.592495</v>
      </c>
      <c r="G2693" s="14">
        <f>IFERROR(__xludf.DUMMYFUNCTION("FILTER(WholeNMJData!E:E,WholeNMJData!$B:$B=$B2693)"),311.3105)</f>
        <v>311.3105</v>
      </c>
      <c r="H2693" s="14">
        <f t="shared" si="4"/>
        <v>8.593102385</v>
      </c>
      <c r="I2693" s="14">
        <f>IFERROR(__xludf.DUMMYFUNCTION("FILTER(WholeNMJData!D:D,WholeNMJData!$B:$B=$B2693)"),166.7378)</f>
        <v>166.7378</v>
      </c>
    </row>
    <row r="2694">
      <c r="A2694" s="3"/>
      <c r="B2694" s="3" t="str">
        <f t="shared" si="3"/>
        <v>shi_06m_m67_a3_001</v>
      </c>
      <c r="C2694" s="9" t="s">
        <v>2735</v>
      </c>
      <c r="D2694" s="12">
        <v>5.0</v>
      </c>
      <c r="E2694" s="12">
        <v>2507.077</v>
      </c>
      <c r="F2694" s="12">
        <v>0.633266</v>
      </c>
      <c r="G2694" s="14">
        <f>IFERROR(__xludf.DUMMYFUNCTION("FILTER(WholeNMJData!E:E,WholeNMJData!$B:$B=$B2694)"),311.3105)</f>
        <v>311.3105</v>
      </c>
      <c r="H2694" s="14">
        <f t="shared" si="4"/>
        <v>8.053300483</v>
      </c>
      <c r="I2694" s="14">
        <f>IFERROR(__xludf.DUMMYFUNCTION("FILTER(WholeNMJData!D:D,WholeNMJData!$B:$B=$B2694)"),166.7378)</f>
        <v>166.7378</v>
      </c>
    </row>
    <row r="2695">
      <c r="A2695" s="3"/>
      <c r="B2695" s="3" t="str">
        <f t="shared" si="3"/>
        <v>shi_06m_m67_a3_001</v>
      </c>
      <c r="C2695" s="9" t="s">
        <v>2736</v>
      </c>
      <c r="D2695" s="12">
        <v>18.0</v>
      </c>
      <c r="E2695" s="12">
        <v>3351.105</v>
      </c>
      <c r="F2695" s="12">
        <v>0.50073</v>
      </c>
      <c r="G2695" s="14">
        <f>IFERROR(__xludf.DUMMYFUNCTION("FILTER(WholeNMJData!E:E,WholeNMJData!$B:$B=$B2695)"),311.3105)</f>
        <v>311.3105</v>
      </c>
      <c r="H2695" s="14">
        <f t="shared" si="4"/>
        <v>10.76451003</v>
      </c>
      <c r="I2695" s="14">
        <f>IFERROR(__xludf.DUMMYFUNCTION("FILTER(WholeNMJData!D:D,WholeNMJData!$B:$B=$B2695)"),166.7378)</f>
        <v>166.7378</v>
      </c>
    </row>
    <row r="2696">
      <c r="A2696" s="3"/>
      <c r="B2696" s="3" t="str">
        <f t="shared" si="3"/>
        <v>shi_06m_m67_a3_001</v>
      </c>
      <c r="C2696" s="9" t="s">
        <v>2737</v>
      </c>
      <c r="D2696" s="12">
        <v>6.0</v>
      </c>
      <c r="E2696" s="12">
        <v>2255.125</v>
      </c>
      <c r="F2696" s="12">
        <v>0.34818</v>
      </c>
      <c r="G2696" s="14">
        <f>IFERROR(__xludf.DUMMYFUNCTION("FILTER(WholeNMJData!E:E,WholeNMJData!$B:$B=$B2696)"),311.3105)</f>
        <v>311.3105</v>
      </c>
      <c r="H2696" s="14">
        <f t="shared" si="4"/>
        <v>7.243973461</v>
      </c>
      <c r="I2696" s="14">
        <f>IFERROR(__xludf.DUMMYFUNCTION("FILTER(WholeNMJData!D:D,WholeNMJData!$B:$B=$B2696)"),166.7378)</f>
        <v>166.7378</v>
      </c>
    </row>
    <row r="2697">
      <c r="A2697" s="3"/>
      <c r="B2697" s="3" t="str">
        <f t="shared" si="3"/>
        <v>shi_06m_m67_a3_001</v>
      </c>
      <c r="C2697" s="9" t="s">
        <v>2738</v>
      </c>
      <c r="D2697" s="12">
        <v>4.0</v>
      </c>
      <c r="E2697" s="12">
        <v>2464.839</v>
      </c>
      <c r="F2697" s="12">
        <v>0.339694</v>
      </c>
      <c r="G2697" s="14">
        <f>IFERROR(__xludf.DUMMYFUNCTION("FILTER(WholeNMJData!E:E,WholeNMJData!$B:$B=$B2697)"),311.3105)</f>
        <v>311.3105</v>
      </c>
      <c r="H2697" s="14">
        <f t="shared" si="4"/>
        <v>7.917622438</v>
      </c>
      <c r="I2697" s="14">
        <f>IFERROR(__xludf.DUMMYFUNCTION("FILTER(WholeNMJData!D:D,WholeNMJData!$B:$B=$B2697)"),166.7378)</f>
        <v>166.7378</v>
      </c>
    </row>
    <row r="2698">
      <c r="A2698" s="3"/>
      <c r="B2698" s="3" t="str">
        <f t="shared" si="3"/>
        <v>shi_06m_m67_a3_001</v>
      </c>
      <c r="C2698" s="9" t="s">
        <v>2739</v>
      </c>
      <c r="D2698" s="12">
        <v>3.0</v>
      </c>
      <c r="E2698" s="12">
        <v>2315.939</v>
      </c>
      <c r="F2698" s="12">
        <v>0.337416</v>
      </c>
      <c r="G2698" s="14">
        <f>IFERROR(__xludf.DUMMYFUNCTION("FILTER(WholeNMJData!E:E,WholeNMJData!$B:$B=$B2698)"),311.3105)</f>
        <v>311.3105</v>
      </c>
      <c r="H2698" s="14">
        <f t="shared" si="4"/>
        <v>7.439321835</v>
      </c>
      <c r="I2698" s="14">
        <f>IFERROR(__xludf.DUMMYFUNCTION("FILTER(WholeNMJData!D:D,WholeNMJData!$B:$B=$B2698)"),166.7378)</f>
        <v>166.7378</v>
      </c>
    </row>
    <row r="2699">
      <c r="A2699" s="3"/>
      <c r="B2699" s="3" t="str">
        <f t="shared" si="3"/>
        <v>shi_06m_m67_a3_001</v>
      </c>
      <c r="C2699" s="9" t="s">
        <v>2740</v>
      </c>
      <c r="D2699" s="12">
        <v>9.0</v>
      </c>
      <c r="E2699" s="12">
        <v>2509.355</v>
      </c>
      <c r="F2699" s="12">
        <v>0.34764</v>
      </c>
      <c r="G2699" s="14">
        <f>IFERROR(__xludf.DUMMYFUNCTION("FILTER(WholeNMJData!E:E,WholeNMJData!$B:$B=$B2699)"),311.3105)</f>
        <v>311.3105</v>
      </c>
      <c r="H2699" s="14">
        <f t="shared" si="4"/>
        <v>8.060617936</v>
      </c>
      <c r="I2699" s="14">
        <f>IFERROR(__xludf.DUMMYFUNCTION("FILTER(WholeNMJData!D:D,WholeNMJData!$B:$B=$B2699)"),166.7378)</f>
        <v>166.7378</v>
      </c>
    </row>
    <row r="2700">
      <c r="A2700" s="3"/>
      <c r="B2700" s="3" t="str">
        <f t="shared" si="3"/>
        <v>shi_06m_m67_a3_001</v>
      </c>
      <c r="C2700" s="9" t="s">
        <v>2741</v>
      </c>
      <c r="D2700" s="12">
        <v>4.0</v>
      </c>
      <c r="E2700" s="12">
        <v>2618.788</v>
      </c>
      <c r="F2700" s="12">
        <v>0.436635</v>
      </c>
      <c r="G2700" s="14">
        <f>IFERROR(__xludf.DUMMYFUNCTION("FILTER(WholeNMJData!E:E,WholeNMJData!$B:$B=$B2700)"),311.3105)</f>
        <v>311.3105</v>
      </c>
      <c r="H2700" s="14">
        <f t="shared" si="4"/>
        <v>8.412141576</v>
      </c>
      <c r="I2700" s="14">
        <f>IFERROR(__xludf.DUMMYFUNCTION("FILTER(WholeNMJData!D:D,WholeNMJData!$B:$B=$B2700)"),166.7378)</f>
        <v>166.7378</v>
      </c>
    </row>
    <row r="2701">
      <c r="A2701" s="3"/>
      <c r="B2701" s="3" t="str">
        <f t="shared" si="3"/>
        <v>shi_06m_m67_a3_001</v>
      </c>
      <c r="C2701" s="9" t="s">
        <v>2742</v>
      </c>
      <c r="D2701" s="12">
        <v>27.0</v>
      </c>
      <c r="E2701" s="12">
        <v>2632.422</v>
      </c>
      <c r="F2701" s="12">
        <v>0.698855</v>
      </c>
      <c r="G2701" s="14">
        <f>IFERROR(__xludf.DUMMYFUNCTION("FILTER(WholeNMJData!E:E,WholeNMJData!$B:$B=$B2701)"),311.3105)</f>
        <v>311.3105</v>
      </c>
      <c r="H2701" s="14">
        <f t="shared" si="4"/>
        <v>8.455937079</v>
      </c>
      <c r="I2701" s="14">
        <f>IFERROR(__xludf.DUMMYFUNCTION("FILTER(WholeNMJData!D:D,WholeNMJData!$B:$B=$B2701)"),166.7378)</f>
        <v>166.7378</v>
      </c>
    </row>
    <row r="2702">
      <c r="A2702" s="3"/>
      <c r="B2702" s="3" t="str">
        <f t="shared" si="3"/>
        <v>shi_06m_m67_a3_001</v>
      </c>
      <c r="C2702" s="9" t="s">
        <v>2743</v>
      </c>
      <c r="D2702" s="12">
        <v>6.0</v>
      </c>
      <c r="E2702" s="12">
        <v>2454.513</v>
      </c>
      <c r="F2702" s="12">
        <v>0.345072</v>
      </c>
      <c r="G2702" s="14">
        <f>IFERROR(__xludf.DUMMYFUNCTION("FILTER(WholeNMJData!E:E,WholeNMJData!$B:$B=$B2702)"),311.3105)</f>
        <v>311.3105</v>
      </c>
      <c r="H2702" s="14">
        <f t="shared" si="4"/>
        <v>7.884452982</v>
      </c>
      <c r="I2702" s="14">
        <f>IFERROR(__xludf.DUMMYFUNCTION("FILTER(WholeNMJData!D:D,WholeNMJData!$B:$B=$B2702)"),166.7378)</f>
        <v>166.7378</v>
      </c>
    </row>
    <row r="2703">
      <c r="A2703" s="3"/>
      <c r="B2703" s="3" t="str">
        <f t="shared" si="3"/>
        <v>shi_06m_m67_a3_001</v>
      </c>
      <c r="C2703" s="9" t="s">
        <v>2744</v>
      </c>
      <c r="D2703" s="12">
        <v>3.0</v>
      </c>
      <c r="E2703" s="12">
        <v>2129.747</v>
      </c>
      <c r="F2703" s="12">
        <v>0.398575</v>
      </c>
      <c r="G2703" s="14">
        <f>IFERROR(__xludf.DUMMYFUNCTION("FILTER(WholeNMJData!E:E,WholeNMJData!$B:$B=$B2703)"),311.3105)</f>
        <v>311.3105</v>
      </c>
      <c r="H2703" s="14">
        <f t="shared" si="4"/>
        <v>6.841230861</v>
      </c>
      <c r="I2703" s="14">
        <f>IFERROR(__xludf.DUMMYFUNCTION("FILTER(WholeNMJData!D:D,WholeNMJData!$B:$B=$B2703)"),166.7378)</f>
        <v>166.7378</v>
      </c>
    </row>
    <row r="2704">
      <c r="A2704" s="3"/>
      <c r="B2704" s="3" t="str">
        <f t="shared" si="3"/>
        <v>shi_06m_m67_a3_001</v>
      </c>
      <c r="C2704" s="9" t="s">
        <v>2745</v>
      </c>
      <c r="D2704" s="12">
        <v>24.0</v>
      </c>
      <c r="E2704" s="12">
        <v>2622.265</v>
      </c>
      <c r="F2704" s="12">
        <v>0.486328</v>
      </c>
      <c r="G2704" s="14">
        <f>IFERROR(__xludf.DUMMYFUNCTION("FILTER(WholeNMJData!E:E,WholeNMJData!$B:$B=$B2704)"),311.3105)</f>
        <v>311.3105</v>
      </c>
      <c r="H2704" s="14">
        <f t="shared" si="4"/>
        <v>8.423310489</v>
      </c>
      <c r="I2704" s="14">
        <f>IFERROR(__xludf.DUMMYFUNCTION("FILTER(WholeNMJData!D:D,WholeNMJData!$B:$B=$B2704)"),166.7378)</f>
        <v>166.7378</v>
      </c>
    </row>
    <row r="2705">
      <c r="A2705" s="3"/>
      <c r="B2705" s="3" t="str">
        <f t="shared" si="3"/>
        <v>shi_06m_m67_a3_001</v>
      </c>
      <c r="C2705" s="9" t="s">
        <v>2746</v>
      </c>
      <c r="D2705" s="12">
        <v>17.0</v>
      </c>
      <c r="E2705" s="12">
        <v>2799.487</v>
      </c>
      <c r="F2705" s="12">
        <v>0.557697</v>
      </c>
      <c r="G2705" s="14">
        <f>IFERROR(__xludf.DUMMYFUNCTION("FILTER(WholeNMJData!E:E,WholeNMJData!$B:$B=$B2705)"),311.3105)</f>
        <v>311.3105</v>
      </c>
      <c r="H2705" s="14">
        <f t="shared" si="4"/>
        <v>8.992587786</v>
      </c>
      <c r="I2705" s="14">
        <f>IFERROR(__xludf.DUMMYFUNCTION("FILTER(WholeNMJData!D:D,WholeNMJData!$B:$B=$B2705)"),166.7378)</f>
        <v>166.7378</v>
      </c>
    </row>
    <row r="2706">
      <c r="A2706" s="3"/>
      <c r="B2706" s="3" t="str">
        <f t="shared" si="3"/>
        <v>shi_06m_m67_a3_001</v>
      </c>
      <c r="C2706" s="9" t="s">
        <v>2747</v>
      </c>
      <c r="D2706" s="12">
        <v>3.0</v>
      </c>
      <c r="E2706" s="12">
        <v>2412.269</v>
      </c>
      <c r="F2706" s="12">
        <v>0.219393</v>
      </c>
      <c r="G2706" s="14">
        <f>IFERROR(__xludf.DUMMYFUNCTION("FILTER(WholeNMJData!E:E,WholeNMJData!$B:$B=$B2706)"),311.3105)</f>
        <v>311.3105</v>
      </c>
      <c r="H2706" s="14">
        <f t="shared" si="4"/>
        <v>7.748755664</v>
      </c>
      <c r="I2706" s="14">
        <f>IFERROR(__xludf.DUMMYFUNCTION("FILTER(WholeNMJData!D:D,WholeNMJData!$B:$B=$B2706)"),166.7378)</f>
        <v>166.7378</v>
      </c>
    </row>
    <row r="2707">
      <c r="A2707" s="3"/>
      <c r="B2707" s="3" t="str">
        <f t="shared" si="3"/>
        <v>shi_06m_m67_a3_001</v>
      </c>
      <c r="C2707" s="9" t="s">
        <v>2748</v>
      </c>
      <c r="D2707" s="12">
        <v>50.0</v>
      </c>
      <c r="E2707" s="12">
        <v>4095.695</v>
      </c>
      <c r="F2707" s="12">
        <v>1.100171</v>
      </c>
      <c r="G2707" s="14">
        <f>IFERROR(__xludf.DUMMYFUNCTION("FILTER(WholeNMJData!E:E,WholeNMJData!$B:$B=$B2707)"),311.3105)</f>
        <v>311.3105</v>
      </c>
      <c r="H2707" s="14">
        <f t="shared" si="4"/>
        <v>13.15630215</v>
      </c>
      <c r="I2707" s="14">
        <f>IFERROR(__xludf.DUMMYFUNCTION("FILTER(WholeNMJData!D:D,WholeNMJData!$B:$B=$B2707)"),166.7378)</f>
        <v>166.7378</v>
      </c>
    </row>
    <row r="2708">
      <c r="A2708" s="3"/>
      <c r="B2708" s="3" t="str">
        <f t="shared" si="3"/>
        <v>shi_06m_m67_a3_001</v>
      </c>
      <c r="C2708" s="9" t="s">
        <v>2749</v>
      </c>
      <c r="D2708" s="12">
        <v>9.0</v>
      </c>
      <c r="E2708" s="12">
        <v>2618.231</v>
      </c>
      <c r="F2708" s="12">
        <v>0.368141</v>
      </c>
      <c r="G2708" s="14">
        <f>IFERROR(__xludf.DUMMYFUNCTION("FILTER(WholeNMJData!E:E,WholeNMJData!$B:$B=$B2708)"),311.3105)</f>
        <v>311.3105</v>
      </c>
      <c r="H2708" s="14">
        <f t="shared" si="4"/>
        <v>8.410352365</v>
      </c>
      <c r="I2708" s="14">
        <f>IFERROR(__xludf.DUMMYFUNCTION("FILTER(WholeNMJData!D:D,WholeNMJData!$B:$B=$B2708)"),166.7378)</f>
        <v>166.7378</v>
      </c>
    </row>
    <row r="2709">
      <c r="A2709" s="3"/>
      <c r="B2709" s="3" t="str">
        <f t="shared" si="3"/>
        <v>shi_06m_m67_a3_001</v>
      </c>
      <c r="C2709" s="9" t="s">
        <v>2750</v>
      </c>
      <c r="D2709" s="12">
        <v>6.0</v>
      </c>
      <c r="E2709" s="12">
        <v>2305.784</v>
      </c>
      <c r="F2709" s="12">
        <v>0.351961</v>
      </c>
      <c r="G2709" s="14">
        <f>IFERROR(__xludf.DUMMYFUNCTION("FILTER(WholeNMJData!E:E,WholeNMJData!$B:$B=$B2709)"),311.3105)</f>
        <v>311.3105</v>
      </c>
      <c r="H2709" s="14">
        <f t="shared" si="4"/>
        <v>7.406701669</v>
      </c>
      <c r="I2709" s="14">
        <f>IFERROR(__xludf.DUMMYFUNCTION("FILTER(WholeNMJData!D:D,WholeNMJData!$B:$B=$B2709)"),166.7378)</f>
        <v>166.7378</v>
      </c>
    </row>
    <row r="2710">
      <c r="A2710" s="3"/>
      <c r="B2710" s="3" t="str">
        <f t="shared" si="3"/>
        <v>shi_06m_m67_a3_001</v>
      </c>
      <c r="C2710" s="9" t="s">
        <v>2751</v>
      </c>
      <c r="D2710" s="12">
        <v>7.0</v>
      </c>
      <c r="E2710" s="12">
        <v>2560.899</v>
      </c>
      <c r="F2710" s="12">
        <v>0.701461</v>
      </c>
      <c r="G2710" s="14">
        <f>IFERROR(__xludf.DUMMYFUNCTION("FILTER(WholeNMJData!E:E,WholeNMJData!$B:$B=$B2710)"),311.3105)</f>
        <v>311.3105</v>
      </c>
      <c r="H2710" s="14">
        <f t="shared" si="4"/>
        <v>8.226188966</v>
      </c>
      <c r="I2710" s="14">
        <f>IFERROR(__xludf.DUMMYFUNCTION("FILTER(WholeNMJData!D:D,WholeNMJData!$B:$B=$B2710)"),166.7378)</f>
        <v>166.7378</v>
      </c>
    </row>
    <row r="2711">
      <c r="A2711" s="3"/>
      <c r="B2711" s="3" t="str">
        <f t="shared" si="3"/>
        <v>shi_06m_m67_a3_001</v>
      </c>
      <c r="C2711" s="9" t="s">
        <v>2752</v>
      </c>
      <c r="D2711" s="12">
        <v>31.0</v>
      </c>
      <c r="E2711" s="12">
        <v>4061.574</v>
      </c>
      <c r="F2711" s="12">
        <v>0.931729</v>
      </c>
      <c r="G2711" s="14">
        <f>IFERROR(__xludf.DUMMYFUNCTION("FILTER(WholeNMJData!E:E,WholeNMJData!$B:$B=$B2711)"),311.3105)</f>
        <v>311.3105</v>
      </c>
      <c r="H2711" s="14">
        <f t="shared" si="4"/>
        <v>13.04669775</v>
      </c>
      <c r="I2711" s="14">
        <f>IFERROR(__xludf.DUMMYFUNCTION("FILTER(WholeNMJData!D:D,WholeNMJData!$B:$B=$B2711)"),166.7378)</f>
        <v>166.7378</v>
      </c>
    </row>
    <row r="2712">
      <c r="A2712" s="3"/>
      <c r="B2712" s="3" t="str">
        <f t="shared" si="3"/>
        <v>shi_06m_m67_a3_001</v>
      </c>
      <c r="C2712" s="9" t="s">
        <v>2753</v>
      </c>
      <c r="D2712" s="12">
        <v>7.0</v>
      </c>
      <c r="E2712" s="12">
        <v>2854.462</v>
      </c>
      <c r="F2712" s="12">
        <v>0.653681</v>
      </c>
      <c r="G2712" s="14">
        <f>IFERROR(__xludf.DUMMYFUNCTION("FILTER(WholeNMJData!E:E,WholeNMJData!$B:$B=$B2712)"),311.3105)</f>
        <v>311.3105</v>
      </c>
      <c r="H2712" s="14">
        <f t="shared" si="4"/>
        <v>9.169179967</v>
      </c>
      <c r="I2712" s="14">
        <f>IFERROR(__xludf.DUMMYFUNCTION("FILTER(WholeNMJData!D:D,WholeNMJData!$B:$B=$B2712)"),166.7378)</f>
        <v>166.7378</v>
      </c>
    </row>
    <row r="2713">
      <c r="A2713" s="3"/>
      <c r="B2713" s="3" t="str">
        <f t="shared" si="3"/>
        <v>shi_06m_m67_a3_001</v>
      </c>
      <c r="C2713" s="9" t="s">
        <v>2754</v>
      </c>
      <c r="D2713" s="12">
        <v>3.0</v>
      </c>
      <c r="E2713" s="12">
        <v>2200.192</v>
      </c>
      <c r="F2713" s="12">
        <v>0.195328</v>
      </c>
      <c r="G2713" s="14">
        <f>IFERROR(__xludf.DUMMYFUNCTION("FILTER(WholeNMJData!E:E,WholeNMJData!$B:$B=$B2713)"),311.3105)</f>
        <v>311.3105</v>
      </c>
      <c r="H2713" s="14">
        <f t="shared" si="4"/>
        <v>7.067516194</v>
      </c>
      <c r="I2713" s="14">
        <f>IFERROR(__xludf.DUMMYFUNCTION("FILTER(WholeNMJData!D:D,WholeNMJData!$B:$B=$B2713)"),166.7378)</f>
        <v>166.7378</v>
      </c>
    </row>
    <row r="2714">
      <c r="A2714" s="3"/>
      <c r="B2714" s="3" t="str">
        <f t="shared" si="3"/>
        <v>shi_06m_m67_a3_001</v>
      </c>
      <c r="C2714" s="9" t="s">
        <v>2755</v>
      </c>
      <c r="D2714" s="12">
        <v>15.0</v>
      </c>
      <c r="E2714" s="12">
        <v>3132.129</v>
      </c>
      <c r="F2714" s="12">
        <v>0.541411</v>
      </c>
      <c r="G2714" s="14">
        <f>IFERROR(__xludf.DUMMYFUNCTION("FILTER(WholeNMJData!E:E,WholeNMJData!$B:$B=$B2714)"),311.3105)</f>
        <v>311.3105</v>
      </c>
      <c r="H2714" s="14">
        <f t="shared" si="4"/>
        <v>10.06110941</v>
      </c>
      <c r="I2714" s="14">
        <f>IFERROR(__xludf.DUMMYFUNCTION("FILTER(WholeNMJData!D:D,WholeNMJData!$B:$B=$B2714)"),166.7378)</f>
        <v>166.7378</v>
      </c>
    </row>
    <row r="2715">
      <c r="A2715" s="3"/>
      <c r="B2715" s="3" t="str">
        <f t="shared" si="3"/>
        <v>shi_06m_m67_a3_001</v>
      </c>
      <c r="C2715" s="9" t="s">
        <v>2756</v>
      </c>
      <c r="D2715" s="12">
        <v>5.0</v>
      </c>
      <c r="E2715" s="12">
        <v>2245.337</v>
      </c>
      <c r="F2715" s="12">
        <v>0.297244</v>
      </c>
      <c r="G2715" s="14">
        <f>IFERROR(__xludf.DUMMYFUNCTION("FILTER(WholeNMJData!E:E,WholeNMJData!$B:$B=$B2715)"),311.3105)</f>
        <v>311.3105</v>
      </c>
      <c r="H2715" s="14">
        <f t="shared" si="4"/>
        <v>7.212532182</v>
      </c>
      <c r="I2715" s="14">
        <f>IFERROR(__xludf.DUMMYFUNCTION("FILTER(WholeNMJData!D:D,WholeNMJData!$B:$B=$B2715)"),166.7378)</f>
        <v>166.7378</v>
      </c>
    </row>
    <row r="2716">
      <c r="A2716" s="3"/>
      <c r="B2716" s="3" t="str">
        <f t="shared" si="3"/>
        <v>shi_06m_m67_a3_001</v>
      </c>
      <c r="C2716" s="9" t="s">
        <v>2757</v>
      </c>
      <c r="D2716" s="12">
        <v>15.0</v>
      </c>
      <c r="E2716" s="12">
        <v>2546.204</v>
      </c>
      <c r="F2716" s="12">
        <v>0.685441</v>
      </c>
      <c r="G2716" s="14">
        <f>IFERROR(__xludf.DUMMYFUNCTION("FILTER(WholeNMJData!E:E,WholeNMJData!$B:$B=$B2716)"),311.3105)</f>
        <v>311.3105</v>
      </c>
      <c r="H2716" s="14">
        <f t="shared" si="4"/>
        <v>8.17898529</v>
      </c>
      <c r="I2716" s="14">
        <f>IFERROR(__xludf.DUMMYFUNCTION("FILTER(WholeNMJData!D:D,WholeNMJData!$B:$B=$B2716)"),166.7378)</f>
        <v>166.7378</v>
      </c>
    </row>
    <row r="2717">
      <c r="A2717" s="3"/>
      <c r="B2717" s="3" t="str">
        <f t="shared" si="3"/>
        <v>shi_06m_m67_a3_001</v>
      </c>
      <c r="C2717" s="9" t="s">
        <v>2758</v>
      </c>
      <c r="D2717" s="12">
        <v>23.0</v>
      </c>
      <c r="E2717" s="12">
        <v>3150.372</v>
      </c>
      <c r="F2717" s="12">
        <v>0.653537</v>
      </c>
      <c r="G2717" s="14">
        <f>IFERROR(__xludf.DUMMYFUNCTION("FILTER(WholeNMJData!E:E,WholeNMJData!$B:$B=$B2717)"),311.3105)</f>
        <v>311.3105</v>
      </c>
      <c r="H2717" s="14">
        <f t="shared" si="4"/>
        <v>10.11971006</v>
      </c>
      <c r="I2717" s="14">
        <f>IFERROR(__xludf.DUMMYFUNCTION("FILTER(WholeNMJData!D:D,WholeNMJData!$B:$B=$B2717)"),166.7378)</f>
        <v>166.7378</v>
      </c>
    </row>
    <row r="2718">
      <c r="A2718" s="3"/>
      <c r="B2718" s="3" t="str">
        <f t="shared" si="3"/>
        <v>shi_06m_m67_a3_001</v>
      </c>
      <c r="C2718" s="9" t="s">
        <v>2759</v>
      </c>
      <c r="D2718" s="12">
        <v>17.0</v>
      </c>
      <c r="E2718" s="12">
        <v>2804.608</v>
      </c>
      <c r="F2718" s="12">
        <v>0.49595</v>
      </c>
      <c r="G2718" s="14">
        <f>IFERROR(__xludf.DUMMYFUNCTION("FILTER(WholeNMJData!E:E,WholeNMJData!$B:$B=$B2718)"),311.3105)</f>
        <v>311.3105</v>
      </c>
      <c r="H2718" s="14">
        <f t="shared" si="4"/>
        <v>9.009037601</v>
      </c>
      <c r="I2718" s="14">
        <f>IFERROR(__xludf.DUMMYFUNCTION("FILTER(WholeNMJData!D:D,WholeNMJData!$B:$B=$B2718)"),166.7378)</f>
        <v>166.7378</v>
      </c>
    </row>
    <row r="2719">
      <c r="A2719" s="3"/>
      <c r="B2719" s="3" t="str">
        <f t="shared" si="3"/>
        <v>shi_06m_m67_a3_001</v>
      </c>
      <c r="C2719" s="9" t="s">
        <v>2760</v>
      </c>
      <c r="D2719" s="12">
        <v>14.0</v>
      </c>
      <c r="E2719" s="12">
        <v>3748.922</v>
      </c>
      <c r="F2719" s="12">
        <v>0.671221</v>
      </c>
      <c r="G2719" s="14">
        <f>IFERROR(__xludf.DUMMYFUNCTION("FILTER(WholeNMJData!E:E,WholeNMJData!$B:$B=$B2719)"),311.3105)</f>
        <v>311.3105</v>
      </c>
      <c r="H2719" s="14">
        <f t="shared" si="4"/>
        <v>12.04238855</v>
      </c>
      <c r="I2719" s="14">
        <f>IFERROR(__xludf.DUMMYFUNCTION("FILTER(WholeNMJData!D:D,WholeNMJData!$B:$B=$B2719)"),166.7378)</f>
        <v>166.7378</v>
      </c>
    </row>
    <row r="2720">
      <c r="A2720" s="3"/>
      <c r="B2720" s="3" t="str">
        <f t="shared" si="3"/>
        <v>shi_06m_m67_a3_001</v>
      </c>
      <c r="C2720" s="9" t="s">
        <v>2761</v>
      </c>
      <c r="D2720" s="12">
        <v>5.0</v>
      </c>
      <c r="E2720" s="12">
        <v>2092.159</v>
      </c>
      <c r="F2720" s="12">
        <v>0.386533</v>
      </c>
      <c r="G2720" s="14">
        <f>IFERROR(__xludf.DUMMYFUNCTION("FILTER(WholeNMJData!E:E,WholeNMJData!$B:$B=$B2720)"),311.3105)</f>
        <v>311.3105</v>
      </c>
      <c r="H2720" s="14">
        <f t="shared" si="4"/>
        <v>6.720489672</v>
      </c>
      <c r="I2720" s="14">
        <f>IFERROR(__xludf.DUMMYFUNCTION("FILTER(WholeNMJData!D:D,WholeNMJData!$B:$B=$B2720)"),166.7378)</f>
        <v>166.7378</v>
      </c>
    </row>
    <row r="2721">
      <c r="A2721" s="3"/>
      <c r="B2721" s="3" t="str">
        <f t="shared" si="3"/>
        <v>shi_06m_m67_a3_001</v>
      </c>
      <c r="C2721" s="9" t="s">
        <v>2762</v>
      </c>
      <c r="D2721" s="12">
        <v>41.0</v>
      </c>
      <c r="E2721" s="12">
        <v>3701.546</v>
      </c>
      <c r="F2721" s="12">
        <v>0.793517</v>
      </c>
      <c r="G2721" s="14">
        <f>IFERROR(__xludf.DUMMYFUNCTION("FILTER(WholeNMJData!E:E,WholeNMJData!$B:$B=$B2721)"),311.3105)</f>
        <v>311.3105</v>
      </c>
      <c r="H2721" s="14">
        <f t="shared" si="4"/>
        <v>11.89020608</v>
      </c>
      <c r="I2721" s="14">
        <f>IFERROR(__xludf.DUMMYFUNCTION("FILTER(WholeNMJData!D:D,WholeNMJData!$B:$B=$B2721)"),166.7378)</f>
        <v>166.7378</v>
      </c>
    </row>
    <row r="2722">
      <c r="A2722" s="3"/>
      <c r="B2722" s="3" t="str">
        <f t="shared" si="3"/>
        <v>shi_06m_m67_a3_001</v>
      </c>
      <c r="C2722" s="9" t="s">
        <v>2763</v>
      </c>
      <c r="D2722" s="12">
        <v>15.0</v>
      </c>
      <c r="E2722" s="12">
        <v>2624.865</v>
      </c>
      <c r="F2722" s="12">
        <v>0.629606</v>
      </c>
      <c r="G2722" s="14">
        <f>IFERROR(__xludf.DUMMYFUNCTION("FILTER(WholeNMJData!E:E,WholeNMJData!$B:$B=$B2722)"),311.3105)</f>
        <v>311.3105</v>
      </c>
      <c r="H2722" s="14">
        <f t="shared" si="4"/>
        <v>8.431662279</v>
      </c>
      <c r="I2722" s="14">
        <f>IFERROR(__xludf.DUMMYFUNCTION("FILTER(WholeNMJData!D:D,WholeNMJData!$B:$B=$B2722)"),166.7378)</f>
        <v>166.7378</v>
      </c>
    </row>
    <row r="2723">
      <c r="A2723" s="3"/>
      <c r="B2723" s="3" t="str">
        <f t="shared" si="3"/>
        <v>shi_06m_m67_a3_001</v>
      </c>
      <c r="C2723" s="9" t="s">
        <v>2764</v>
      </c>
      <c r="D2723" s="12">
        <v>5.0</v>
      </c>
      <c r="E2723" s="12">
        <v>2323.652</v>
      </c>
      <c r="F2723" s="12">
        <v>0.379827</v>
      </c>
      <c r="G2723" s="14">
        <f>IFERROR(__xludf.DUMMYFUNCTION("FILTER(WholeNMJData!E:E,WholeNMJData!$B:$B=$B2723)"),311.3105)</f>
        <v>311.3105</v>
      </c>
      <c r="H2723" s="14">
        <f t="shared" si="4"/>
        <v>7.464097742</v>
      </c>
      <c r="I2723" s="14">
        <f>IFERROR(__xludf.DUMMYFUNCTION("FILTER(WholeNMJData!D:D,WholeNMJData!$B:$B=$B2723)"),166.7378)</f>
        <v>166.7378</v>
      </c>
    </row>
    <row r="2724">
      <c r="A2724" s="3"/>
      <c r="B2724" s="3" t="str">
        <f t="shared" si="3"/>
        <v>shi_06m_m67_a3_001</v>
      </c>
      <c r="C2724" s="9" t="s">
        <v>2765</v>
      </c>
      <c r="D2724" s="12">
        <v>3.0</v>
      </c>
      <c r="E2724" s="12">
        <v>2740.57</v>
      </c>
      <c r="F2724" s="12">
        <v>0.27859</v>
      </c>
      <c r="G2724" s="14">
        <f>IFERROR(__xludf.DUMMYFUNCTION("FILTER(WholeNMJData!E:E,WholeNMJData!$B:$B=$B2724)"),311.3105)</f>
        <v>311.3105</v>
      </c>
      <c r="H2724" s="14">
        <f t="shared" si="4"/>
        <v>8.803333007</v>
      </c>
      <c r="I2724" s="14">
        <f>IFERROR(__xludf.DUMMYFUNCTION("FILTER(WholeNMJData!D:D,WholeNMJData!$B:$B=$B2724)"),166.7378)</f>
        <v>166.7378</v>
      </c>
    </row>
    <row r="2725">
      <c r="A2725" s="3"/>
      <c r="B2725" s="3" t="str">
        <f t="shared" si="3"/>
        <v>shi_06m_m67_a3_001</v>
      </c>
      <c r="C2725" s="9" t="s">
        <v>2766</v>
      </c>
      <c r="D2725" s="12">
        <v>5.0</v>
      </c>
      <c r="E2725" s="12">
        <v>2407.024</v>
      </c>
      <c r="F2725" s="12">
        <v>0.31931</v>
      </c>
      <c r="G2725" s="14">
        <f>IFERROR(__xludf.DUMMYFUNCTION("FILTER(WholeNMJData!E:E,WholeNMJData!$B:$B=$B2725)"),311.3105)</f>
        <v>311.3105</v>
      </c>
      <c r="H2725" s="14">
        <f t="shared" si="4"/>
        <v>7.731907533</v>
      </c>
      <c r="I2725" s="14">
        <f>IFERROR(__xludf.DUMMYFUNCTION("FILTER(WholeNMJData!D:D,WholeNMJData!$B:$B=$B2725)"),166.7378)</f>
        <v>166.7378</v>
      </c>
    </row>
    <row r="2726">
      <c r="A2726" s="3"/>
      <c r="B2726" s="3" t="str">
        <f t="shared" si="3"/>
        <v>shi_06m_m67_a3_001</v>
      </c>
      <c r="C2726" s="9" t="s">
        <v>2767</v>
      </c>
      <c r="D2726" s="12">
        <v>9.0</v>
      </c>
      <c r="E2726" s="12">
        <v>2276.79</v>
      </c>
      <c r="F2726" s="12">
        <v>0.393725</v>
      </c>
      <c r="G2726" s="14">
        <f>IFERROR(__xludf.DUMMYFUNCTION("FILTER(WholeNMJData!E:E,WholeNMJData!$B:$B=$B2726)"),311.3105)</f>
        <v>311.3105</v>
      </c>
      <c r="H2726" s="14">
        <f t="shared" si="4"/>
        <v>7.313566359</v>
      </c>
      <c r="I2726" s="14">
        <f>IFERROR(__xludf.DUMMYFUNCTION("FILTER(WholeNMJData!D:D,WholeNMJData!$B:$B=$B2726)"),166.7378)</f>
        <v>166.7378</v>
      </c>
    </row>
    <row r="2727">
      <c r="A2727" s="3"/>
      <c r="B2727" s="3" t="str">
        <f t="shared" si="3"/>
        <v>shi_06m_m67_a3_001</v>
      </c>
      <c r="C2727" s="9" t="s">
        <v>2768</v>
      </c>
      <c r="D2727" s="12">
        <v>8.0</v>
      </c>
      <c r="E2727" s="12">
        <v>2320.519</v>
      </c>
      <c r="F2727" s="12">
        <v>0.245267</v>
      </c>
      <c r="G2727" s="14">
        <f>IFERROR(__xludf.DUMMYFUNCTION("FILTER(WholeNMJData!E:E,WholeNMJData!$B:$B=$B2727)"),311.3105)</f>
        <v>311.3105</v>
      </c>
      <c r="H2727" s="14">
        <f t="shared" si="4"/>
        <v>7.454033834</v>
      </c>
      <c r="I2727" s="14">
        <f>IFERROR(__xludf.DUMMYFUNCTION("FILTER(WholeNMJData!D:D,WholeNMJData!$B:$B=$B2727)"),166.7378)</f>
        <v>166.7378</v>
      </c>
    </row>
    <row r="2728">
      <c r="A2728" s="3"/>
      <c r="B2728" s="3" t="str">
        <f t="shared" si="3"/>
        <v>shi_06m_m67_a3_001</v>
      </c>
      <c r="C2728" s="9" t="s">
        <v>2769</v>
      </c>
      <c r="D2728" s="12">
        <v>35.0</v>
      </c>
      <c r="E2728" s="12">
        <v>4161.833</v>
      </c>
      <c r="F2728" s="12">
        <v>0.999381</v>
      </c>
      <c r="G2728" s="14">
        <f>IFERROR(__xludf.DUMMYFUNCTION("FILTER(WholeNMJData!E:E,WholeNMJData!$B:$B=$B2728)"),311.3105)</f>
        <v>311.3105</v>
      </c>
      <c r="H2728" s="14">
        <f t="shared" si="4"/>
        <v>13.36875242</v>
      </c>
      <c r="I2728" s="14">
        <f>IFERROR(__xludf.DUMMYFUNCTION("FILTER(WholeNMJData!D:D,WholeNMJData!$B:$B=$B2728)"),166.7378)</f>
        <v>166.7378</v>
      </c>
    </row>
    <row r="2729">
      <c r="A2729" s="3"/>
      <c r="B2729" s="3" t="str">
        <f t="shared" si="3"/>
        <v>shi_06m_m67_a3_001</v>
      </c>
      <c r="C2729" s="9" t="s">
        <v>2770</v>
      </c>
      <c r="D2729" s="12">
        <v>6.0</v>
      </c>
      <c r="E2729" s="12">
        <v>2563.552</v>
      </c>
      <c r="F2729" s="12">
        <v>0.649632</v>
      </c>
      <c r="G2729" s="14">
        <f>IFERROR(__xludf.DUMMYFUNCTION("FILTER(WholeNMJData!E:E,WholeNMJData!$B:$B=$B2729)"),311.3105)</f>
        <v>311.3105</v>
      </c>
      <c r="H2729" s="14">
        <f t="shared" si="4"/>
        <v>8.234711004</v>
      </c>
      <c r="I2729" s="14">
        <f>IFERROR(__xludf.DUMMYFUNCTION("FILTER(WholeNMJData!D:D,WholeNMJData!$B:$B=$B2729)"),166.7378)</f>
        <v>166.7378</v>
      </c>
    </row>
    <row r="2730">
      <c r="A2730" s="3"/>
      <c r="B2730" s="3" t="str">
        <f t="shared" si="3"/>
        <v>shi_06m_m67_a3_001</v>
      </c>
      <c r="C2730" s="9" t="s">
        <v>2771</v>
      </c>
      <c r="D2730" s="12">
        <v>7.0</v>
      </c>
      <c r="E2730" s="12">
        <v>2864.877</v>
      </c>
      <c r="F2730" s="12">
        <v>0.527102</v>
      </c>
      <c r="G2730" s="14">
        <f>IFERROR(__xludf.DUMMYFUNCTION("FILTER(WholeNMJData!E:E,WholeNMJData!$B:$B=$B2730)"),311.3105)</f>
        <v>311.3105</v>
      </c>
      <c r="H2730" s="14">
        <f t="shared" si="4"/>
        <v>9.202635311</v>
      </c>
      <c r="I2730" s="14">
        <f>IFERROR(__xludf.DUMMYFUNCTION("FILTER(WholeNMJData!D:D,WholeNMJData!$B:$B=$B2730)"),166.7378)</f>
        <v>166.7378</v>
      </c>
    </row>
    <row r="2731">
      <c r="A2731" s="3"/>
      <c r="B2731" s="3" t="str">
        <f t="shared" si="3"/>
        <v>shi_06m_m67_a3_001</v>
      </c>
      <c r="C2731" s="9" t="s">
        <v>2772</v>
      </c>
      <c r="D2731" s="12">
        <v>7.0</v>
      </c>
      <c r="E2731" s="12">
        <v>2098.358</v>
      </c>
      <c r="F2731" s="12">
        <v>0.387229</v>
      </c>
      <c r="G2731" s="14">
        <f>IFERROR(__xludf.DUMMYFUNCTION("FILTER(WholeNMJData!E:E,WholeNMJData!$B:$B=$B2731)"),311.3105)</f>
        <v>311.3105</v>
      </c>
      <c r="H2731" s="14">
        <f t="shared" si="4"/>
        <v>6.740402267</v>
      </c>
      <c r="I2731" s="14">
        <f>IFERROR(__xludf.DUMMYFUNCTION("FILTER(WholeNMJData!D:D,WholeNMJData!$B:$B=$B2731)"),166.7378)</f>
        <v>166.7378</v>
      </c>
    </row>
    <row r="2732">
      <c r="A2732" s="3"/>
      <c r="B2732" s="3" t="str">
        <f t="shared" si="3"/>
        <v>shi_06m_m67_a3_001</v>
      </c>
      <c r="C2732" s="9" t="s">
        <v>2773</v>
      </c>
      <c r="D2732" s="12">
        <v>30.0</v>
      </c>
      <c r="E2732" s="12">
        <v>2974.886</v>
      </c>
      <c r="F2732" s="12">
        <v>1.095782</v>
      </c>
      <c r="G2732" s="14">
        <f>IFERROR(__xludf.DUMMYFUNCTION("FILTER(WholeNMJData!E:E,WholeNMJData!$B:$B=$B2732)"),311.3105)</f>
        <v>311.3105</v>
      </c>
      <c r="H2732" s="14">
        <f t="shared" si="4"/>
        <v>9.556009193</v>
      </c>
      <c r="I2732" s="14">
        <f>IFERROR(__xludf.DUMMYFUNCTION("FILTER(WholeNMJData!D:D,WholeNMJData!$B:$B=$B2732)"),166.7378)</f>
        <v>166.7378</v>
      </c>
    </row>
    <row r="2733">
      <c r="A2733" s="3"/>
      <c r="B2733" s="3" t="str">
        <f t="shared" si="3"/>
        <v>shi_06m_m67_a3_001</v>
      </c>
      <c r="C2733" s="9" t="s">
        <v>2774</v>
      </c>
      <c r="D2733" s="12">
        <v>3.0</v>
      </c>
      <c r="E2733" s="12">
        <v>2765.544</v>
      </c>
      <c r="F2733" s="12">
        <v>0.408802</v>
      </c>
      <c r="G2733" s="14">
        <f>IFERROR(__xludf.DUMMYFUNCTION("FILTER(WholeNMJData!E:E,WholeNMJData!$B:$B=$B2733)"),311.3105)</f>
        <v>311.3105</v>
      </c>
      <c r="H2733" s="14">
        <f t="shared" si="4"/>
        <v>8.883555164</v>
      </c>
      <c r="I2733" s="14">
        <f>IFERROR(__xludf.DUMMYFUNCTION("FILTER(WholeNMJData!D:D,WholeNMJData!$B:$B=$B2733)"),166.7378)</f>
        <v>166.7378</v>
      </c>
    </row>
    <row r="2734">
      <c r="A2734" s="3"/>
      <c r="B2734" s="3" t="str">
        <f t="shared" si="3"/>
        <v>shi_06m_m67_a3_001</v>
      </c>
      <c r="C2734" s="9" t="s">
        <v>2775</v>
      </c>
      <c r="D2734" s="12">
        <v>6.0</v>
      </c>
      <c r="E2734" s="12">
        <v>2602.05</v>
      </c>
      <c r="F2734" s="12">
        <v>0.484017</v>
      </c>
      <c r="G2734" s="14">
        <f>IFERROR(__xludf.DUMMYFUNCTION("FILTER(WholeNMJData!E:E,WholeNMJData!$B:$B=$B2734)"),311.3105)</f>
        <v>311.3105</v>
      </c>
      <c r="H2734" s="14">
        <f t="shared" si="4"/>
        <v>8.35837532</v>
      </c>
      <c r="I2734" s="14">
        <f>IFERROR(__xludf.DUMMYFUNCTION("FILTER(WholeNMJData!D:D,WholeNMJData!$B:$B=$B2734)"),166.7378)</f>
        <v>166.7378</v>
      </c>
    </row>
    <row r="2735">
      <c r="A2735" s="3"/>
      <c r="B2735" s="3" t="str">
        <f t="shared" si="3"/>
        <v>shi_06m_m67_a3_001</v>
      </c>
      <c r="C2735" s="9" t="s">
        <v>2776</v>
      </c>
      <c r="D2735" s="12">
        <v>7.0</v>
      </c>
      <c r="E2735" s="12">
        <v>2438.829</v>
      </c>
      <c r="F2735" s="12">
        <v>0.382839</v>
      </c>
      <c r="G2735" s="14">
        <f>IFERROR(__xludf.DUMMYFUNCTION("FILTER(WholeNMJData!E:E,WholeNMJData!$B:$B=$B2735)"),311.3105)</f>
        <v>311.3105</v>
      </c>
      <c r="H2735" s="14">
        <f t="shared" si="4"/>
        <v>7.834072413</v>
      </c>
      <c r="I2735" s="14">
        <f>IFERROR(__xludf.DUMMYFUNCTION("FILTER(WholeNMJData!D:D,WholeNMJData!$B:$B=$B2735)"),166.7378)</f>
        <v>166.7378</v>
      </c>
    </row>
    <row r="2736">
      <c r="A2736" s="3"/>
      <c r="B2736" s="3" t="str">
        <f t="shared" si="3"/>
        <v>shi_06m_m67_a3_001</v>
      </c>
      <c r="C2736" s="9" t="s">
        <v>2777</v>
      </c>
      <c r="D2736" s="12">
        <v>3.0</v>
      </c>
      <c r="E2736" s="12">
        <v>2768.758</v>
      </c>
      <c r="F2736" s="12">
        <v>0.485205</v>
      </c>
      <c r="G2736" s="14">
        <f>IFERROR(__xludf.DUMMYFUNCTION("FILTER(WholeNMJData!E:E,WholeNMJData!$B:$B=$B2736)"),311.3105)</f>
        <v>311.3105</v>
      </c>
      <c r="H2736" s="14">
        <f t="shared" si="4"/>
        <v>8.893879262</v>
      </c>
      <c r="I2736" s="14">
        <f>IFERROR(__xludf.DUMMYFUNCTION("FILTER(WholeNMJData!D:D,WholeNMJData!$B:$B=$B2736)"),166.7378)</f>
        <v>166.7378</v>
      </c>
    </row>
    <row r="2737">
      <c r="A2737" s="3"/>
      <c r="B2737" s="3" t="str">
        <f t="shared" si="3"/>
        <v>shi_06m_m67_a3_001</v>
      </c>
      <c r="C2737" s="9" t="s">
        <v>2778</v>
      </c>
      <c r="D2737" s="12">
        <v>15.0</v>
      </c>
      <c r="E2737" s="12">
        <v>2940.456</v>
      </c>
      <c r="F2737" s="12">
        <v>0.691803</v>
      </c>
      <c r="G2737" s="14">
        <f>IFERROR(__xludf.DUMMYFUNCTION("FILTER(WholeNMJData!E:E,WholeNMJData!$B:$B=$B2737)"),311.3105)</f>
        <v>311.3105</v>
      </c>
      <c r="H2737" s="14">
        <f t="shared" si="4"/>
        <v>9.445412217</v>
      </c>
      <c r="I2737" s="14">
        <f>IFERROR(__xludf.DUMMYFUNCTION("FILTER(WholeNMJData!D:D,WholeNMJData!$B:$B=$B2737)"),166.7378)</f>
        <v>166.7378</v>
      </c>
    </row>
    <row r="2738">
      <c r="A2738" s="3"/>
      <c r="B2738" s="3" t="str">
        <f t="shared" si="3"/>
        <v>shi_06m_m67_a3_001</v>
      </c>
      <c r="C2738" s="9" t="s">
        <v>2779</v>
      </c>
      <c r="D2738" s="12">
        <v>17.0</v>
      </c>
      <c r="E2738" s="12">
        <v>3136.345</v>
      </c>
      <c r="F2738" s="12">
        <v>0.681409</v>
      </c>
      <c r="G2738" s="14">
        <f>IFERROR(__xludf.DUMMYFUNCTION("FILTER(WholeNMJData!E:E,WholeNMJData!$B:$B=$B2738)"),311.3105)</f>
        <v>311.3105</v>
      </c>
      <c r="H2738" s="14">
        <f t="shared" si="4"/>
        <v>10.07465216</v>
      </c>
      <c r="I2738" s="14">
        <f>IFERROR(__xludf.DUMMYFUNCTION("FILTER(WholeNMJData!D:D,WholeNMJData!$B:$B=$B2738)"),166.7378)</f>
        <v>166.7378</v>
      </c>
    </row>
    <row r="2739">
      <c r="A2739" s="3"/>
      <c r="B2739" s="3" t="str">
        <f t="shared" si="3"/>
        <v>shi_06m_m67_a3_001</v>
      </c>
      <c r="C2739" s="9" t="s">
        <v>2780</v>
      </c>
      <c r="D2739" s="12">
        <v>4.0</v>
      </c>
      <c r="E2739" s="12">
        <v>2707.086</v>
      </c>
      <c r="F2739" s="12">
        <v>0.410924</v>
      </c>
      <c r="G2739" s="14">
        <f>IFERROR(__xludf.DUMMYFUNCTION("FILTER(WholeNMJData!E:E,WholeNMJData!$B:$B=$B2739)"),311.3105)</f>
        <v>311.3105</v>
      </c>
      <c r="H2739" s="14">
        <f t="shared" si="4"/>
        <v>8.695774797</v>
      </c>
      <c r="I2739" s="14">
        <f>IFERROR(__xludf.DUMMYFUNCTION("FILTER(WholeNMJData!D:D,WholeNMJData!$B:$B=$B2739)"),166.7378)</f>
        <v>166.7378</v>
      </c>
    </row>
    <row r="2740">
      <c r="A2740" s="3"/>
      <c r="B2740" s="3" t="str">
        <f t="shared" si="3"/>
        <v>shi_06m_m67_a3_001</v>
      </c>
      <c r="C2740" s="9" t="s">
        <v>2781</v>
      </c>
      <c r="D2740" s="12">
        <v>10.0</v>
      </c>
      <c r="E2740" s="12">
        <v>2957.368</v>
      </c>
      <c r="F2740" s="12">
        <v>0.48847</v>
      </c>
      <c r="G2740" s="14">
        <f>IFERROR(__xludf.DUMMYFUNCTION("FILTER(WholeNMJData!E:E,WholeNMJData!$B:$B=$B2740)"),311.3105)</f>
        <v>311.3105</v>
      </c>
      <c r="H2740" s="14">
        <f t="shared" si="4"/>
        <v>9.4997374</v>
      </c>
      <c r="I2740" s="14">
        <f>IFERROR(__xludf.DUMMYFUNCTION("FILTER(WholeNMJData!D:D,WholeNMJData!$B:$B=$B2740)"),166.7378)</f>
        <v>166.7378</v>
      </c>
    </row>
    <row r="2741">
      <c r="A2741" s="3"/>
      <c r="B2741" s="3" t="str">
        <f t="shared" si="3"/>
        <v>shi_06m_m67_a3_001</v>
      </c>
      <c r="C2741" s="9" t="s">
        <v>2782</v>
      </c>
      <c r="D2741" s="12">
        <v>23.0</v>
      </c>
      <c r="E2741" s="12">
        <v>3173.264</v>
      </c>
      <c r="F2741" s="12">
        <v>0.498417</v>
      </c>
      <c r="G2741" s="14">
        <f>IFERROR(__xludf.DUMMYFUNCTION("FILTER(WholeNMJData!E:E,WholeNMJData!$B:$B=$B2741)"),311.3105)</f>
        <v>311.3105</v>
      </c>
      <c r="H2741" s="14">
        <f t="shared" si="4"/>
        <v>10.19324437</v>
      </c>
      <c r="I2741" s="14">
        <f>IFERROR(__xludf.DUMMYFUNCTION("FILTER(WholeNMJData!D:D,WholeNMJData!$B:$B=$B2741)"),166.7378)</f>
        <v>166.7378</v>
      </c>
    </row>
    <row r="2742">
      <c r="A2742" s="3"/>
      <c r="B2742" s="3" t="str">
        <f t="shared" si="3"/>
        <v>shi_06m_m67_a3_001</v>
      </c>
      <c r="C2742" s="9" t="s">
        <v>2783</v>
      </c>
      <c r="D2742" s="12">
        <v>5.0</v>
      </c>
      <c r="E2742" s="12">
        <v>2147.073</v>
      </c>
      <c r="F2742" s="12">
        <v>0.452178</v>
      </c>
      <c r="G2742" s="14">
        <f>IFERROR(__xludf.DUMMYFUNCTION("FILTER(WholeNMJData!E:E,WholeNMJData!$B:$B=$B2742)"),311.3105)</f>
        <v>311.3105</v>
      </c>
      <c r="H2742" s="14">
        <f t="shared" si="4"/>
        <v>6.896885907</v>
      </c>
      <c r="I2742" s="14">
        <f>IFERROR(__xludf.DUMMYFUNCTION("FILTER(WholeNMJData!D:D,WholeNMJData!$B:$B=$B2742)"),166.7378)</f>
        <v>166.7378</v>
      </c>
    </row>
    <row r="2743">
      <c r="A2743" s="3"/>
      <c r="B2743" s="3" t="str">
        <f t="shared" si="3"/>
        <v>shi_06m_m67_a3_001</v>
      </c>
      <c r="C2743" s="9" t="s">
        <v>2784</v>
      </c>
      <c r="D2743" s="12">
        <v>17.0</v>
      </c>
      <c r="E2743" s="12">
        <v>2818.85</v>
      </c>
      <c r="F2743" s="12">
        <v>0.754878</v>
      </c>
      <c r="G2743" s="14">
        <f>IFERROR(__xludf.DUMMYFUNCTION("FILTER(WholeNMJData!E:E,WholeNMJData!$B:$B=$B2743)"),311.3105)</f>
        <v>311.3105</v>
      </c>
      <c r="H2743" s="14">
        <f t="shared" si="4"/>
        <v>9.054786138</v>
      </c>
      <c r="I2743" s="14">
        <f>IFERROR(__xludf.DUMMYFUNCTION("FILTER(WholeNMJData!D:D,WholeNMJData!$B:$B=$B2743)"),166.7378)</f>
        <v>166.7378</v>
      </c>
    </row>
    <row r="2744">
      <c r="A2744" s="3"/>
      <c r="B2744" s="3" t="str">
        <f t="shared" si="3"/>
        <v>shi_06m_m67_a3_001</v>
      </c>
      <c r="C2744" s="9" t="s">
        <v>2785</v>
      </c>
      <c r="D2744" s="12">
        <v>19.0</v>
      </c>
      <c r="E2744" s="12">
        <v>2898.105</v>
      </c>
      <c r="F2744" s="12">
        <v>0.618593</v>
      </c>
      <c r="G2744" s="14">
        <f>IFERROR(__xludf.DUMMYFUNCTION("FILTER(WholeNMJData!E:E,WholeNMJData!$B:$B=$B2744)"),311.3105)</f>
        <v>311.3105</v>
      </c>
      <c r="H2744" s="14">
        <f t="shared" si="4"/>
        <v>9.30937119</v>
      </c>
      <c r="I2744" s="14">
        <f>IFERROR(__xludf.DUMMYFUNCTION("FILTER(WholeNMJData!D:D,WholeNMJData!$B:$B=$B2744)"),166.7378)</f>
        <v>166.7378</v>
      </c>
    </row>
    <row r="2745">
      <c r="A2745" s="3"/>
      <c r="B2745" s="3" t="str">
        <f t="shared" si="3"/>
        <v>shi_06m_m67_a3_001</v>
      </c>
      <c r="C2745" s="9" t="s">
        <v>2786</v>
      </c>
      <c r="D2745" s="12">
        <v>6.0</v>
      </c>
      <c r="E2745" s="12">
        <v>2180.918</v>
      </c>
      <c r="F2745" s="12">
        <v>0.238288</v>
      </c>
      <c r="G2745" s="14">
        <f>IFERROR(__xludf.DUMMYFUNCTION("FILTER(WholeNMJData!E:E,WholeNMJData!$B:$B=$B2745)"),311.3105)</f>
        <v>311.3105</v>
      </c>
      <c r="H2745" s="14">
        <f t="shared" si="4"/>
        <v>7.00560373</v>
      </c>
      <c r="I2745" s="14">
        <f>IFERROR(__xludf.DUMMYFUNCTION("FILTER(WholeNMJData!D:D,WholeNMJData!$B:$B=$B2745)"),166.7378)</f>
        <v>166.7378</v>
      </c>
    </row>
    <row r="2746">
      <c r="A2746" s="3"/>
      <c r="B2746" s="3" t="str">
        <f t="shared" si="3"/>
        <v>shi_06m_m67_a3_001</v>
      </c>
      <c r="C2746" s="9" t="s">
        <v>2787</v>
      </c>
      <c r="D2746" s="12">
        <v>7.0</v>
      </c>
      <c r="E2746" s="12">
        <v>2544.652</v>
      </c>
      <c r="F2746" s="12">
        <v>0.511563</v>
      </c>
      <c r="G2746" s="14">
        <f>IFERROR(__xludf.DUMMYFUNCTION("FILTER(WholeNMJData!E:E,WholeNMJData!$B:$B=$B2746)"),311.3105)</f>
        <v>311.3105</v>
      </c>
      <c r="H2746" s="14">
        <f t="shared" si="4"/>
        <v>8.173999913</v>
      </c>
      <c r="I2746" s="14">
        <f>IFERROR(__xludf.DUMMYFUNCTION("FILTER(WholeNMJData!D:D,WholeNMJData!$B:$B=$B2746)"),166.7378)</f>
        <v>166.7378</v>
      </c>
    </row>
    <row r="2747">
      <c r="A2747" s="3"/>
      <c r="B2747" s="3" t="str">
        <f t="shared" si="3"/>
        <v>shi_06m_m67_a3_001</v>
      </c>
      <c r="C2747" s="9" t="s">
        <v>2788</v>
      </c>
      <c r="D2747" s="12">
        <v>18.0</v>
      </c>
      <c r="E2747" s="12">
        <v>3326.22</v>
      </c>
      <c r="F2747" s="12">
        <v>0.607758</v>
      </c>
      <c r="G2747" s="14">
        <f>IFERROR(__xludf.DUMMYFUNCTION("FILTER(WholeNMJData!E:E,WholeNMJData!$B:$B=$B2747)"),311.3105)</f>
        <v>311.3105</v>
      </c>
      <c r="H2747" s="14">
        <f t="shared" si="4"/>
        <v>10.68457376</v>
      </c>
      <c r="I2747" s="14">
        <f>IFERROR(__xludf.DUMMYFUNCTION("FILTER(WholeNMJData!D:D,WholeNMJData!$B:$B=$B2747)"),166.7378)</f>
        <v>166.7378</v>
      </c>
    </row>
    <row r="2748">
      <c r="A2748" s="3"/>
      <c r="B2748" s="3" t="str">
        <f t="shared" si="3"/>
        <v>shi_06m_m67_a3_001</v>
      </c>
      <c r="C2748" s="9" t="s">
        <v>2789</v>
      </c>
      <c r="D2748" s="12">
        <v>3.0</v>
      </c>
      <c r="E2748" s="12">
        <v>2149.628</v>
      </c>
      <c r="F2748" s="12">
        <v>0.416486</v>
      </c>
      <c r="G2748" s="14">
        <f>IFERROR(__xludf.DUMMYFUNCTION("FILTER(WholeNMJData!E:E,WholeNMJData!$B:$B=$B2748)"),311.3105)</f>
        <v>311.3105</v>
      </c>
      <c r="H2748" s="14">
        <f t="shared" si="4"/>
        <v>6.905093147</v>
      </c>
      <c r="I2748" s="14">
        <f>IFERROR(__xludf.DUMMYFUNCTION("FILTER(WholeNMJData!D:D,WholeNMJData!$B:$B=$B2748)"),166.7378)</f>
        <v>166.7378</v>
      </c>
    </row>
    <row r="2749">
      <c r="A2749" s="3"/>
      <c r="B2749" s="3" t="str">
        <f t="shared" si="3"/>
        <v>shi_06m_m67_a3_001</v>
      </c>
      <c r="C2749" s="9" t="s">
        <v>2790</v>
      </c>
      <c r="D2749" s="12">
        <v>5.0</v>
      </c>
      <c r="E2749" s="12">
        <v>2603.657</v>
      </c>
      <c r="F2749" s="12">
        <v>0.413331</v>
      </c>
      <c r="G2749" s="14">
        <f>IFERROR(__xludf.DUMMYFUNCTION("FILTER(WholeNMJData!E:E,WholeNMJData!$B:$B=$B2749)"),311.3105)</f>
        <v>311.3105</v>
      </c>
      <c r="H2749" s="14">
        <f t="shared" si="4"/>
        <v>8.363537369</v>
      </c>
      <c r="I2749" s="14">
        <f>IFERROR(__xludf.DUMMYFUNCTION("FILTER(WholeNMJData!D:D,WholeNMJData!$B:$B=$B2749)"),166.7378)</f>
        <v>166.7378</v>
      </c>
    </row>
    <row r="2750">
      <c r="A2750" s="3"/>
      <c r="B2750" s="3" t="str">
        <f t="shared" si="3"/>
        <v>shi_06m_m67_a3_001</v>
      </c>
      <c r="C2750" s="9" t="s">
        <v>2791</v>
      </c>
      <c r="D2750" s="12">
        <v>15.0</v>
      </c>
      <c r="E2750" s="12">
        <v>2566.563</v>
      </c>
      <c r="F2750" s="12">
        <v>0.58532</v>
      </c>
      <c r="G2750" s="14">
        <f>IFERROR(__xludf.DUMMYFUNCTION("FILTER(WholeNMJData!E:E,WholeNMJData!$B:$B=$B2750)"),311.3105)</f>
        <v>311.3105</v>
      </c>
      <c r="H2750" s="14">
        <f t="shared" si="4"/>
        <v>8.24438302</v>
      </c>
      <c r="I2750" s="14">
        <f>IFERROR(__xludf.DUMMYFUNCTION("FILTER(WholeNMJData!D:D,WholeNMJData!$B:$B=$B2750)"),166.7378)</f>
        <v>166.7378</v>
      </c>
    </row>
    <row r="2751">
      <c r="A2751" s="3"/>
      <c r="B2751" s="3" t="str">
        <f t="shared" si="3"/>
        <v>shi_06m_m67_a3_001</v>
      </c>
      <c r="C2751" s="9" t="s">
        <v>2792</v>
      </c>
      <c r="D2751" s="12">
        <v>4.0</v>
      </c>
      <c r="E2751" s="12">
        <v>2914.924</v>
      </c>
      <c r="F2751" s="12">
        <v>0.570363</v>
      </c>
      <c r="G2751" s="14">
        <f>IFERROR(__xludf.DUMMYFUNCTION("FILTER(WholeNMJData!E:E,WholeNMJData!$B:$B=$B2751)"),311.3105)</f>
        <v>311.3105</v>
      </c>
      <c r="H2751" s="14">
        <f t="shared" si="4"/>
        <v>9.363397637</v>
      </c>
      <c r="I2751" s="14">
        <f>IFERROR(__xludf.DUMMYFUNCTION("FILTER(WholeNMJData!D:D,WholeNMJData!$B:$B=$B2751)"),166.7378)</f>
        <v>166.7378</v>
      </c>
    </row>
    <row r="2752">
      <c r="A2752" s="3"/>
      <c r="B2752" s="3" t="str">
        <f t="shared" si="3"/>
        <v>shi_06m_m67_a3_001</v>
      </c>
      <c r="C2752" s="9" t="s">
        <v>2793</v>
      </c>
      <c r="D2752" s="12">
        <v>4.0</v>
      </c>
      <c r="E2752" s="12">
        <v>2892.332</v>
      </c>
      <c r="F2752" s="12">
        <v>0.148287</v>
      </c>
      <c r="G2752" s="14">
        <f>IFERROR(__xludf.DUMMYFUNCTION("FILTER(WholeNMJData!E:E,WholeNMJData!$B:$B=$B2752)"),311.3105)</f>
        <v>311.3105</v>
      </c>
      <c r="H2752" s="14">
        <f t="shared" si="4"/>
        <v>9.290827004</v>
      </c>
      <c r="I2752" s="14">
        <f>IFERROR(__xludf.DUMMYFUNCTION("FILTER(WholeNMJData!D:D,WholeNMJData!$B:$B=$B2752)"),166.7378)</f>
        <v>166.7378</v>
      </c>
    </row>
    <row r="2753">
      <c r="A2753" s="3"/>
      <c r="B2753" s="3" t="str">
        <f t="shared" si="3"/>
        <v>shi_06m_m67_a3_001</v>
      </c>
      <c r="C2753" s="9" t="s">
        <v>2794</v>
      </c>
      <c r="D2753" s="12">
        <v>3.0</v>
      </c>
      <c r="E2753" s="12">
        <v>2289.449</v>
      </c>
      <c r="F2753" s="12">
        <v>0.087726</v>
      </c>
      <c r="G2753" s="14">
        <f>IFERROR(__xludf.DUMMYFUNCTION("FILTER(WholeNMJData!E:E,WholeNMJData!$B:$B=$B2753)"),311.3105)</f>
        <v>311.3105</v>
      </c>
      <c r="H2753" s="14">
        <f t="shared" si="4"/>
        <v>7.354229941</v>
      </c>
      <c r="I2753" s="14">
        <f>IFERROR(__xludf.DUMMYFUNCTION("FILTER(WholeNMJData!D:D,WholeNMJData!$B:$B=$B2753)"),166.7378)</f>
        <v>166.7378</v>
      </c>
    </row>
    <row r="2754">
      <c r="A2754" s="3"/>
      <c r="B2754" s="3" t="str">
        <f t="shared" si="3"/>
        <v>shi_06m_m67_a3_001</v>
      </c>
      <c r="C2754" s="9" t="s">
        <v>2795</v>
      </c>
      <c r="D2754" s="12">
        <v>12.0</v>
      </c>
      <c r="E2754" s="12">
        <v>3026.367</v>
      </c>
      <c r="F2754" s="12">
        <v>0.71617</v>
      </c>
      <c r="G2754" s="14">
        <f>IFERROR(__xludf.DUMMYFUNCTION("FILTER(WholeNMJData!E:E,WholeNMJData!$B:$B=$B2754)"),311.3105)</f>
        <v>311.3105</v>
      </c>
      <c r="H2754" s="14">
        <f t="shared" si="4"/>
        <v>9.721377853</v>
      </c>
      <c r="I2754" s="14">
        <f>IFERROR(__xludf.DUMMYFUNCTION("FILTER(WholeNMJData!D:D,WholeNMJData!$B:$B=$B2754)"),166.7378)</f>
        <v>166.7378</v>
      </c>
    </row>
    <row r="2755">
      <c r="A2755" s="3"/>
      <c r="B2755" s="3" t="str">
        <f t="shared" si="3"/>
        <v>shi_06m_m67_a3_001</v>
      </c>
      <c r="C2755" s="9" t="s">
        <v>2796</v>
      </c>
      <c r="D2755" s="12">
        <v>3.0</v>
      </c>
      <c r="E2755" s="12">
        <v>2457.979</v>
      </c>
      <c r="F2755" s="12">
        <v>0.328713</v>
      </c>
      <c r="G2755" s="14">
        <f>IFERROR(__xludf.DUMMYFUNCTION("FILTER(WholeNMJData!E:E,WholeNMJData!$B:$B=$B2755)"),311.3105)</f>
        <v>311.3105</v>
      </c>
      <c r="H2755" s="14">
        <f t="shared" si="4"/>
        <v>7.895586561</v>
      </c>
      <c r="I2755" s="14">
        <f>IFERROR(__xludf.DUMMYFUNCTION("FILTER(WholeNMJData!D:D,WholeNMJData!$B:$B=$B2755)"),166.7378)</f>
        <v>166.7378</v>
      </c>
    </row>
    <row r="2756">
      <c r="A2756" s="3"/>
      <c r="B2756" s="3" t="str">
        <f t="shared" si="3"/>
        <v>shi_06m_m67_a3_001</v>
      </c>
      <c r="C2756" s="9" t="s">
        <v>2797</v>
      </c>
      <c r="D2756" s="12">
        <v>4.0</v>
      </c>
      <c r="E2756" s="12">
        <v>3239.891</v>
      </c>
      <c r="F2756" s="12">
        <v>0.206115</v>
      </c>
      <c r="G2756" s="14">
        <f>IFERROR(__xludf.DUMMYFUNCTION("FILTER(WholeNMJData!E:E,WholeNMJData!$B:$B=$B2756)"),311.3105)</f>
        <v>311.3105</v>
      </c>
      <c r="H2756" s="14">
        <f t="shared" si="4"/>
        <v>10.40726542</v>
      </c>
      <c r="I2756" s="14">
        <f>IFERROR(__xludf.DUMMYFUNCTION("FILTER(WholeNMJData!D:D,WholeNMJData!$B:$B=$B2756)"),166.7378)</f>
        <v>166.7378</v>
      </c>
    </row>
    <row r="2757">
      <c r="A2757" s="3"/>
      <c r="B2757" s="3" t="str">
        <f t="shared" si="3"/>
        <v>shi_06m_m67_a3_001</v>
      </c>
      <c r="C2757" s="9" t="s">
        <v>2798</v>
      </c>
      <c r="D2757" s="12">
        <v>15.0</v>
      </c>
      <c r="E2757" s="12">
        <v>2625.856</v>
      </c>
      <c r="F2757" s="12">
        <v>0.417775</v>
      </c>
      <c r="G2757" s="14">
        <f>IFERROR(__xludf.DUMMYFUNCTION("FILTER(WholeNMJData!E:E,WholeNMJData!$B:$B=$B2757)"),311.3105)</f>
        <v>311.3105</v>
      </c>
      <c r="H2757" s="14">
        <f t="shared" si="4"/>
        <v>8.434845596</v>
      </c>
      <c r="I2757" s="14">
        <f>IFERROR(__xludf.DUMMYFUNCTION("FILTER(WholeNMJData!D:D,WholeNMJData!$B:$B=$B2757)"),166.7378)</f>
        <v>166.7378</v>
      </c>
    </row>
    <row r="2758">
      <c r="A2758" s="3"/>
      <c r="B2758" s="3" t="str">
        <f t="shared" si="3"/>
        <v>shi_06m_m67_a3_001</v>
      </c>
      <c r="C2758" s="9" t="s">
        <v>2799</v>
      </c>
      <c r="D2758" s="12">
        <v>42.0</v>
      </c>
      <c r="E2758" s="12">
        <v>4451.168</v>
      </c>
      <c r="F2758" s="12">
        <v>0.479527</v>
      </c>
      <c r="G2758" s="14">
        <f>IFERROR(__xludf.DUMMYFUNCTION("FILTER(WholeNMJData!E:E,WholeNMJData!$B:$B=$B2758)"),311.3105)</f>
        <v>311.3105</v>
      </c>
      <c r="H2758" s="14">
        <f t="shared" si="4"/>
        <v>14.29816212</v>
      </c>
      <c r="I2758" s="14">
        <f>IFERROR(__xludf.DUMMYFUNCTION("FILTER(WholeNMJData!D:D,WholeNMJData!$B:$B=$B2758)"),166.7378)</f>
        <v>166.7378</v>
      </c>
    </row>
    <row r="2759">
      <c r="A2759" s="3"/>
      <c r="B2759" s="3" t="str">
        <f t="shared" si="3"/>
        <v>shi_06m_m67_a3_001</v>
      </c>
      <c r="C2759" s="9" t="s">
        <v>2800</v>
      </c>
      <c r="D2759" s="12">
        <v>5.0</v>
      </c>
      <c r="E2759" s="12">
        <v>2318.563</v>
      </c>
      <c r="F2759" s="12">
        <v>0.235463</v>
      </c>
      <c r="G2759" s="14">
        <f>IFERROR(__xludf.DUMMYFUNCTION("FILTER(WholeNMJData!E:E,WholeNMJData!$B:$B=$B2759)"),311.3105)</f>
        <v>311.3105</v>
      </c>
      <c r="H2759" s="14">
        <f t="shared" si="4"/>
        <v>7.447750718</v>
      </c>
      <c r="I2759" s="14">
        <f>IFERROR(__xludf.DUMMYFUNCTION("FILTER(WholeNMJData!D:D,WholeNMJData!$B:$B=$B2759)"),166.7378)</f>
        <v>166.7378</v>
      </c>
    </row>
    <row r="2760">
      <c r="A2760" s="3"/>
      <c r="B2760" s="3" t="str">
        <f t="shared" si="3"/>
        <v>shi_06m_m67_a3_001</v>
      </c>
      <c r="C2760" s="9" t="s">
        <v>2801</v>
      </c>
      <c r="D2760" s="12">
        <v>14.0</v>
      </c>
      <c r="E2760" s="12">
        <v>3050.311</v>
      </c>
      <c r="F2760" s="12">
        <v>0.638293</v>
      </c>
      <c r="G2760" s="14">
        <f>IFERROR(__xludf.DUMMYFUNCTION("FILTER(WholeNMJData!E:E,WholeNMJData!$B:$B=$B2760)"),311.3105)</f>
        <v>311.3105</v>
      </c>
      <c r="H2760" s="14">
        <f t="shared" si="4"/>
        <v>9.798291416</v>
      </c>
      <c r="I2760" s="14">
        <f>IFERROR(__xludf.DUMMYFUNCTION("FILTER(WholeNMJData!D:D,WholeNMJData!$B:$B=$B2760)"),166.7378)</f>
        <v>166.7378</v>
      </c>
    </row>
    <row r="2761">
      <c r="A2761" s="3"/>
      <c r="B2761" s="3" t="str">
        <f t="shared" si="3"/>
        <v>shi_06m_m67_a3_001</v>
      </c>
      <c r="C2761" s="9" t="s">
        <v>2802</v>
      </c>
      <c r="D2761" s="12">
        <v>12.0</v>
      </c>
      <c r="E2761" s="12">
        <v>4091.94</v>
      </c>
      <c r="F2761" s="12">
        <v>0.386459</v>
      </c>
      <c r="G2761" s="14">
        <f>IFERROR(__xludf.DUMMYFUNCTION("FILTER(WholeNMJData!E:E,WholeNMJData!$B:$B=$B2761)"),311.3105)</f>
        <v>311.3105</v>
      </c>
      <c r="H2761" s="14">
        <f t="shared" si="4"/>
        <v>13.14424024</v>
      </c>
      <c r="I2761" s="14">
        <f>IFERROR(__xludf.DUMMYFUNCTION("FILTER(WholeNMJData!D:D,WholeNMJData!$B:$B=$B2761)"),166.7378)</f>
        <v>166.7378</v>
      </c>
    </row>
    <row r="2762">
      <c r="A2762" s="3"/>
      <c r="B2762" s="3" t="str">
        <f t="shared" si="3"/>
        <v>shi_06m_m67_a3_001</v>
      </c>
      <c r="C2762" s="9" t="s">
        <v>2803</v>
      </c>
      <c r="D2762" s="12">
        <v>14.0</v>
      </c>
      <c r="E2762" s="12">
        <v>3357.12</v>
      </c>
      <c r="F2762" s="12">
        <v>0.845905</v>
      </c>
      <c r="G2762" s="14">
        <f>IFERROR(__xludf.DUMMYFUNCTION("FILTER(WholeNMJData!E:E,WholeNMJData!$B:$B=$B2762)"),311.3105)</f>
        <v>311.3105</v>
      </c>
      <c r="H2762" s="14">
        <f t="shared" si="4"/>
        <v>10.78383158</v>
      </c>
      <c r="I2762" s="14">
        <f>IFERROR(__xludf.DUMMYFUNCTION("FILTER(WholeNMJData!D:D,WholeNMJData!$B:$B=$B2762)"),166.7378)</f>
        <v>166.7378</v>
      </c>
    </row>
    <row r="2763">
      <c r="A2763" s="3"/>
      <c r="B2763" s="3" t="str">
        <f t="shared" si="3"/>
        <v>shi_06m_m67_a3_001</v>
      </c>
      <c r="C2763" s="9" t="s">
        <v>2804</v>
      </c>
      <c r="D2763" s="12">
        <v>14.0</v>
      </c>
      <c r="E2763" s="12">
        <v>3285.075</v>
      </c>
      <c r="F2763" s="12">
        <v>0.701806</v>
      </c>
      <c r="G2763" s="14">
        <f>IFERROR(__xludf.DUMMYFUNCTION("FILTER(WholeNMJData!E:E,WholeNMJData!$B:$B=$B2763)"),311.3105)</f>
        <v>311.3105</v>
      </c>
      <c r="H2763" s="14">
        <f t="shared" si="4"/>
        <v>10.55240668</v>
      </c>
      <c r="I2763" s="14">
        <f>IFERROR(__xludf.DUMMYFUNCTION("FILTER(WholeNMJData!D:D,WholeNMJData!$B:$B=$B2763)"),166.7378)</f>
        <v>166.7378</v>
      </c>
    </row>
    <row r="2764">
      <c r="A2764" s="3"/>
      <c r="B2764" s="3" t="str">
        <f t="shared" si="3"/>
        <v>shi_06m_m67_a3_001</v>
      </c>
      <c r="C2764" s="9" t="s">
        <v>2805</v>
      </c>
      <c r="D2764" s="12">
        <v>13.0</v>
      </c>
      <c r="E2764" s="12">
        <v>2779.61</v>
      </c>
      <c r="F2764" s="12">
        <v>0.612959</v>
      </c>
      <c r="G2764" s="14">
        <f>IFERROR(__xludf.DUMMYFUNCTION("FILTER(WholeNMJData!E:E,WholeNMJData!$B:$B=$B2764)"),311.3105)</f>
        <v>311.3105</v>
      </c>
      <c r="H2764" s="14">
        <f t="shared" si="4"/>
        <v>8.92873835</v>
      </c>
      <c r="I2764" s="14">
        <f>IFERROR(__xludf.DUMMYFUNCTION("FILTER(WholeNMJData!D:D,WholeNMJData!$B:$B=$B2764)"),166.7378)</f>
        <v>166.7378</v>
      </c>
    </row>
    <row r="2765">
      <c r="A2765" s="3"/>
      <c r="B2765" s="3" t="str">
        <f t="shared" si="3"/>
        <v>shi_06m_m67_a3_001</v>
      </c>
      <c r="C2765" s="9" t="s">
        <v>2806</v>
      </c>
      <c r="D2765" s="12">
        <v>11.0</v>
      </c>
      <c r="E2765" s="12">
        <v>2395.419</v>
      </c>
      <c r="F2765" s="12">
        <v>0.525818</v>
      </c>
      <c r="G2765" s="14">
        <f>IFERROR(__xludf.DUMMYFUNCTION("FILTER(WholeNMJData!E:E,WholeNMJData!$B:$B=$B2765)"),311.3105)</f>
        <v>311.3105</v>
      </c>
      <c r="H2765" s="14">
        <f t="shared" si="4"/>
        <v>7.694629638</v>
      </c>
      <c r="I2765" s="14">
        <f>IFERROR(__xludf.DUMMYFUNCTION("FILTER(WholeNMJData!D:D,WholeNMJData!$B:$B=$B2765)"),166.7378)</f>
        <v>166.7378</v>
      </c>
    </row>
    <row r="2766">
      <c r="A2766" s="3"/>
      <c r="B2766" s="3" t="str">
        <f t="shared" si="3"/>
        <v>shi_06m_m67_a3_001</v>
      </c>
      <c r="C2766" s="9" t="s">
        <v>2807</v>
      </c>
      <c r="D2766" s="12">
        <v>10.0</v>
      </c>
      <c r="E2766" s="12">
        <v>3158.536</v>
      </c>
      <c r="F2766" s="12">
        <v>0.662972</v>
      </c>
      <c r="G2766" s="14">
        <f>IFERROR(__xludf.DUMMYFUNCTION("FILTER(WholeNMJData!E:E,WholeNMJData!$B:$B=$B2766)"),311.3105)</f>
        <v>311.3105</v>
      </c>
      <c r="H2766" s="14">
        <f t="shared" si="4"/>
        <v>10.14593469</v>
      </c>
      <c r="I2766" s="14">
        <f>IFERROR(__xludf.DUMMYFUNCTION("FILTER(WholeNMJData!D:D,WholeNMJData!$B:$B=$B2766)"),166.7378)</f>
        <v>166.7378</v>
      </c>
    </row>
    <row r="2767">
      <c r="A2767" s="3"/>
      <c r="B2767" s="3" t="str">
        <f t="shared" si="3"/>
        <v>shi_06m_m67_a3_001</v>
      </c>
      <c r="C2767" s="9" t="s">
        <v>2808</v>
      </c>
      <c r="D2767" s="12">
        <v>3.0</v>
      </c>
      <c r="E2767" s="12">
        <v>2260.779</v>
      </c>
      <c r="F2767" s="12">
        <v>0.373656</v>
      </c>
      <c r="G2767" s="14">
        <f>IFERROR(__xludf.DUMMYFUNCTION("FILTER(WholeNMJData!E:E,WholeNMJData!$B:$B=$B2767)"),311.3105)</f>
        <v>311.3105</v>
      </c>
      <c r="H2767" s="14">
        <f t="shared" si="4"/>
        <v>7.262135392</v>
      </c>
      <c r="I2767" s="14">
        <f>IFERROR(__xludf.DUMMYFUNCTION("FILTER(WholeNMJData!D:D,WholeNMJData!$B:$B=$B2767)"),166.7378)</f>
        <v>166.7378</v>
      </c>
    </row>
    <row r="2768">
      <c r="A2768" s="3"/>
      <c r="B2768" s="3" t="str">
        <f t="shared" si="3"/>
        <v>shi_06m_m67_a3_001</v>
      </c>
      <c r="C2768" s="9" t="s">
        <v>2809</v>
      </c>
      <c r="D2768" s="12">
        <v>8.0</v>
      </c>
      <c r="E2768" s="12">
        <v>3224.985</v>
      </c>
      <c r="F2768" s="12">
        <v>0.602618</v>
      </c>
      <c r="G2768" s="14">
        <f>IFERROR(__xludf.DUMMYFUNCTION("FILTER(WholeNMJData!E:E,WholeNMJData!$B:$B=$B2768)"),311.3105)</f>
        <v>311.3105</v>
      </c>
      <c r="H2768" s="14">
        <f t="shared" si="4"/>
        <v>10.35938396</v>
      </c>
      <c r="I2768" s="14">
        <f>IFERROR(__xludf.DUMMYFUNCTION("FILTER(WholeNMJData!D:D,WholeNMJData!$B:$B=$B2768)"),166.7378)</f>
        <v>166.7378</v>
      </c>
    </row>
    <row r="2769">
      <c r="A2769" s="3"/>
      <c r="B2769" s="3" t="str">
        <f t="shared" si="3"/>
        <v>shi_06m_m67_a3_001</v>
      </c>
      <c r="C2769" s="9" t="s">
        <v>2810</v>
      </c>
      <c r="D2769" s="12">
        <v>8.0</v>
      </c>
      <c r="E2769" s="12">
        <v>2395.709</v>
      </c>
      <c r="F2769" s="12">
        <v>0.277018</v>
      </c>
      <c r="G2769" s="14">
        <f>IFERROR(__xludf.DUMMYFUNCTION("FILTER(WholeNMJData!E:E,WholeNMJData!$B:$B=$B2769)"),311.3105)</f>
        <v>311.3105</v>
      </c>
      <c r="H2769" s="14">
        <f t="shared" si="4"/>
        <v>7.695561184</v>
      </c>
      <c r="I2769" s="14">
        <f>IFERROR(__xludf.DUMMYFUNCTION("FILTER(WholeNMJData!D:D,WholeNMJData!$B:$B=$B2769)"),166.7378)</f>
        <v>166.7378</v>
      </c>
    </row>
    <row r="2770">
      <c r="A2770" s="3"/>
      <c r="B2770" s="3" t="str">
        <f t="shared" si="3"/>
        <v>shi_06m_m67_a3_001</v>
      </c>
      <c r="C2770" s="9" t="s">
        <v>2811</v>
      </c>
      <c r="D2770" s="12">
        <v>10.0</v>
      </c>
      <c r="E2770" s="12">
        <v>2419.111</v>
      </c>
      <c r="F2770" s="12">
        <v>0.483032</v>
      </c>
      <c r="G2770" s="14">
        <f>IFERROR(__xludf.DUMMYFUNCTION("FILTER(WholeNMJData!E:E,WholeNMJData!$B:$B=$B2770)"),311.3105)</f>
        <v>311.3105</v>
      </c>
      <c r="H2770" s="14">
        <f t="shared" si="4"/>
        <v>7.770733721</v>
      </c>
      <c r="I2770" s="14">
        <f>IFERROR(__xludf.DUMMYFUNCTION("FILTER(WholeNMJData!D:D,WholeNMJData!$B:$B=$B2770)"),166.7378)</f>
        <v>166.7378</v>
      </c>
    </row>
    <row r="2771">
      <c r="A2771" s="3"/>
      <c r="B2771" s="3" t="str">
        <f t="shared" si="3"/>
        <v>shi_06m_m67_a3_001</v>
      </c>
      <c r="C2771" s="9" t="s">
        <v>2812</v>
      </c>
      <c r="D2771" s="12">
        <v>9.0</v>
      </c>
      <c r="E2771" s="12">
        <v>3306.483</v>
      </c>
      <c r="F2771" s="12">
        <v>0.365659</v>
      </c>
      <c r="G2771" s="14">
        <f>IFERROR(__xludf.DUMMYFUNCTION("FILTER(WholeNMJData!E:E,WholeNMJData!$B:$B=$B2771)"),311.3105)</f>
        <v>311.3105</v>
      </c>
      <c r="H2771" s="14">
        <f t="shared" si="4"/>
        <v>10.62117404</v>
      </c>
      <c r="I2771" s="14">
        <f>IFERROR(__xludf.DUMMYFUNCTION("FILTER(WholeNMJData!D:D,WholeNMJData!$B:$B=$B2771)"),166.7378)</f>
        <v>166.7378</v>
      </c>
    </row>
    <row r="2772">
      <c r="A2772" s="3"/>
      <c r="B2772" s="3" t="str">
        <f t="shared" si="3"/>
        <v>shi_06m_m67_a3_001</v>
      </c>
      <c r="C2772" s="9" t="s">
        <v>2813</v>
      </c>
      <c r="D2772" s="12">
        <v>4.0</v>
      </c>
      <c r="E2772" s="12">
        <v>2251.185</v>
      </c>
      <c r="F2772" s="12">
        <v>0.328834</v>
      </c>
      <c r="G2772" s="14">
        <f>IFERROR(__xludf.DUMMYFUNCTION("FILTER(WholeNMJData!E:E,WholeNMJData!$B:$B=$B2772)"),311.3105)</f>
        <v>311.3105</v>
      </c>
      <c r="H2772" s="14">
        <f t="shared" si="4"/>
        <v>7.231317286</v>
      </c>
      <c r="I2772" s="14">
        <f>IFERROR(__xludf.DUMMYFUNCTION("FILTER(WholeNMJData!D:D,WholeNMJData!$B:$B=$B2772)"),166.7378)</f>
        <v>166.7378</v>
      </c>
    </row>
    <row r="2773">
      <c r="A2773" s="3"/>
      <c r="B2773" s="3" t="str">
        <f t="shared" si="3"/>
        <v>shi_06m_m67_a3_001</v>
      </c>
      <c r="C2773" s="9" t="s">
        <v>2814</v>
      </c>
      <c r="D2773" s="12">
        <v>7.0</v>
      </c>
      <c r="E2773" s="12">
        <v>2359.238</v>
      </c>
      <c r="F2773" s="12">
        <v>0.191189</v>
      </c>
      <c r="G2773" s="14">
        <f>IFERROR(__xludf.DUMMYFUNCTION("FILTER(WholeNMJData!E:E,WholeNMJData!$B:$B=$B2773)"),311.3105)</f>
        <v>311.3105</v>
      </c>
      <c r="H2773" s="14">
        <f t="shared" si="4"/>
        <v>7.578408052</v>
      </c>
      <c r="I2773" s="14">
        <f>IFERROR(__xludf.DUMMYFUNCTION("FILTER(WholeNMJData!D:D,WholeNMJData!$B:$B=$B2773)"),166.7378)</f>
        <v>166.7378</v>
      </c>
    </row>
    <row r="2774">
      <c r="A2774" s="3"/>
      <c r="B2774" s="3" t="str">
        <f t="shared" si="3"/>
        <v>shi_06m_m67_a3_001</v>
      </c>
      <c r="C2774" s="9" t="s">
        <v>2815</v>
      </c>
      <c r="D2774" s="12">
        <v>7.0</v>
      </c>
      <c r="E2774" s="12">
        <v>2558.332</v>
      </c>
      <c r="F2774" s="12">
        <v>0.600304</v>
      </c>
      <c r="G2774" s="14">
        <f>IFERROR(__xludf.DUMMYFUNCTION("FILTER(WholeNMJData!E:E,WholeNMJData!$B:$B=$B2774)"),311.3105)</f>
        <v>311.3105</v>
      </c>
      <c r="H2774" s="14">
        <f t="shared" si="4"/>
        <v>8.217943179</v>
      </c>
      <c r="I2774" s="14">
        <f>IFERROR(__xludf.DUMMYFUNCTION("FILTER(WholeNMJData!D:D,WholeNMJData!$B:$B=$B2774)"),166.7378)</f>
        <v>166.7378</v>
      </c>
    </row>
    <row r="2775">
      <c r="A2775" s="3"/>
      <c r="B2775" s="3" t="str">
        <f t="shared" si="3"/>
        <v>shi_06m_m67_a3_001</v>
      </c>
      <c r="C2775" s="9" t="s">
        <v>2816</v>
      </c>
      <c r="D2775" s="12">
        <v>6.0</v>
      </c>
      <c r="E2775" s="12">
        <v>2600.335</v>
      </c>
      <c r="F2775" s="12">
        <v>0.532094</v>
      </c>
      <c r="G2775" s="14">
        <f>IFERROR(__xludf.DUMMYFUNCTION("FILTER(WholeNMJData!E:E,WholeNMJData!$B:$B=$B2775)"),311.3105)</f>
        <v>311.3105</v>
      </c>
      <c r="H2775" s="14">
        <f t="shared" si="4"/>
        <v>8.35286635</v>
      </c>
      <c r="I2775" s="14">
        <f>IFERROR(__xludf.DUMMYFUNCTION("FILTER(WholeNMJData!D:D,WholeNMJData!$B:$B=$B2775)"),166.7378)</f>
        <v>166.7378</v>
      </c>
    </row>
    <row r="2776">
      <c r="A2776" s="3"/>
      <c r="B2776" s="3" t="str">
        <f t="shared" si="3"/>
        <v>shi_06m_m67_a3_001</v>
      </c>
      <c r="C2776" s="9" t="s">
        <v>2817</v>
      </c>
      <c r="D2776" s="12">
        <v>6.0</v>
      </c>
      <c r="E2776" s="12">
        <v>2661.603</v>
      </c>
      <c r="F2776" s="12">
        <v>0.371457</v>
      </c>
      <c r="G2776" s="14">
        <f>IFERROR(__xludf.DUMMYFUNCTION("FILTER(WholeNMJData!E:E,WholeNMJData!$B:$B=$B2776)"),311.3105)</f>
        <v>311.3105</v>
      </c>
      <c r="H2776" s="14">
        <f t="shared" si="4"/>
        <v>8.549673076</v>
      </c>
      <c r="I2776" s="14">
        <f>IFERROR(__xludf.DUMMYFUNCTION("FILTER(WholeNMJData!D:D,WholeNMJData!$B:$B=$B2776)"),166.7378)</f>
        <v>166.7378</v>
      </c>
    </row>
    <row r="2777">
      <c r="A2777" s="3"/>
      <c r="B2777" s="3" t="str">
        <f t="shared" si="3"/>
        <v>shi_06m_m67_a3_001</v>
      </c>
      <c r="C2777" s="9" t="s">
        <v>2818</v>
      </c>
      <c r="D2777" s="12">
        <v>4.0</v>
      </c>
      <c r="E2777" s="12">
        <v>2619.959</v>
      </c>
      <c r="F2777" s="12">
        <v>0.5252</v>
      </c>
      <c r="G2777" s="14">
        <f>IFERROR(__xludf.DUMMYFUNCTION("FILTER(WholeNMJData!E:E,WholeNMJData!$B:$B=$B2777)"),311.3105)</f>
        <v>311.3105</v>
      </c>
      <c r="H2777" s="14">
        <f t="shared" si="4"/>
        <v>8.415903094</v>
      </c>
      <c r="I2777" s="14">
        <f>IFERROR(__xludf.DUMMYFUNCTION("FILTER(WholeNMJData!D:D,WholeNMJData!$B:$B=$B2777)"),166.7378)</f>
        <v>166.7378</v>
      </c>
    </row>
    <row r="2778">
      <c r="A2778" s="3"/>
      <c r="B2778" s="3" t="str">
        <f t="shared" si="3"/>
        <v>shi_06m_m67_a3_001</v>
      </c>
      <c r="C2778" s="9" t="s">
        <v>2819</v>
      </c>
      <c r="D2778" s="12">
        <v>5.0</v>
      </c>
      <c r="E2778" s="12">
        <v>2383.604</v>
      </c>
      <c r="F2778" s="12">
        <v>0.444735</v>
      </c>
      <c r="G2778" s="14">
        <f>IFERROR(__xludf.DUMMYFUNCTION("FILTER(WholeNMJData!E:E,WholeNMJData!$B:$B=$B2778)"),311.3105)</f>
        <v>311.3105</v>
      </c>
      <c r="H2778" s="14">
        <f t="shared" si="4"/>
        <v>7.656677176</v>
      </c>
      <c r="I2778" s="14">
        <f>IFERROR(__xludf.DUMMYFUNCTION("FILTER(WholeNMJData!D:D,WholeNMJData!$B:$B=$B2778)"),166.7378)</f>
        <v>166.7378</v>
      </c>
    </row>
    <row r="2779">
      <c r="A2779" s="3"/>
      <c r="B2779" s="3" t="str">
        <f t="shared" si="3"/>
        <v>shi_06m_m67_a3_001</v>
      </c>
      <c r="C2779" s="9" t="s">
        <v>2820</v>
      </c>
      <c r="D2779" s="12">
        <v>3.0</v>
      </c>
      <c r="E2779" s="12">
        <v>2351.631</v>
      </c>
      <c r="F2779" s="12">
        <v>0.415347</v>
      </c>
      <c r="G2779" s="14">
        <f>IFERROR(__xludf.DUMMYFUNCTION("FILTER(WholeNMJData!E:E,WholeNMJData!$B:$B=$B2779)"),311.3105)</f>
        <v>311.3105</v>
      </c>
      <c r="H2779" s="14">
        <f t="shared" si="4"/>
        <v>7.553972641</v>
      </c>
      <c r="I2779" s="14">
        <f>IFERROR(__xludf.DUMMYFUNCTION("FILTER(WholeNMJData!D:D,WholeNMJData!$B:$B=$B2779)"),166.7378)</f>
        <v>166.7378</v>
      </c>
    </row>
    <row r="2780">
      <c r="A2780" s="3"/>
      <c r="B2780" s="3" t="str">
        <f t="shared" si="3"/>
        <v>shi_06m_m67_a3_001</v>
      </c>
      <c r="C2780" s="9" t="s">
        <v>2821</v>
      </c>
      <c r="D2780" s="12">
        <v>4.0</v>
      </c>
      <c r="E2780" s="12">
        <v>2371.151</v>
      </c>
      <c r="F2780" s="12">
        <v>0.345678</v>
      </c>
      <c r="G2780" s="14">
        <f>IFERROR(__xludf.DUMMYFUNCTION("FILTER(WholeNMJData!E:E,WholeNMJData!$B:$B=$B2780)"),311.3105)</f>
        <v>311.3105</v>
      </c>
      <c r="H2780" s="14">
        <f t="shared" si="4"/>
        <v>7.616675313</v>
      </c>
      <c r="I2780" s="14">
        <f>IFERROR(__xludf.DUMMYFUNCTION("FILTER(WholeNMJData!D:D,WholeNMJData!$B:$B=$B2780)"),166.7378)</f>
        <v>166.7378</v>
      </c>
    </row>
    <row r="2781">
      <c r="A2781" s="3"/>
      <c r="B2781" s="3" t="str">
        <f t="shared" si="3"/>
        <v>shi_06m_m67_a3_001</v>
      </c>
      <c r="C2781" s="9" t="s">
        <v>2822</v>
      </c>
      <c r="D2781" s="12">
        <v>47.0</v>
      </c>
      <c r="E2781" s="12">
        <v>3850.175</v>
      </c>
      <c r="F2781" s="12">
        <v>1.098262</v>
      </c>
      <c r="G2781" s="14">
        <f>IFERROR(__xludf.DUMMYFUNCTION("FILTER(WholeNMJData!E:E,WholeNMJData!$B:$B=$B2781)"),311.3105)</f>
        <v>311.3105</v>
      </c>
      <c r="H2781" s="14">
        <f t="shared" si="4"/>
        <v>12.36763617</v>
      </c>
      <c r="I2781" s="14">
        <f>IFERROR(__xludf.DUMMYFUNCTION("FILTER(WholeNMJData!D:D,WholeNMJData!$B:$B=$B2781)"),166.7378)</f>
        <v>166.7378</v>
      </c>
    </row>
    <row r="2782">
      <c r="A2782" s="3"/>
      <c r="B2782" s="3" t="str">
        <f t="shared" si="3"/>
        <v>shi_06m_m67_a3_001</v>
      </c>
      <c r="C2782" s="9" t="s">
        <v>2823</v>
      </c>
      <c r="D2782" s="12">
        <v>8.0</v>
      </c>
      <c r="E2782" s="12">
        <v>3515.824</v>
      </c>
      <c r="F2782" s="12">
        <v>0.350863</v>
      </c>
      <c r="G2782" s="14">
        <f>IFERROR(__xludf.DUMMYFUNCTION("FILTER(WholeNMJData!E:E,WholeNMJData!$B:$B=$B2782)"),311.3105)</f>
        <v>311.3105</v>
      </c>
      <c r="H2782" s="14">
        <f t="shared" si="4"/>
        <v>11.29362485</v>
      </c>
      <c r="I2782" s="14">
        <f>IFERROR(__xludf.DUMMYFUNCTION("FILTER(WholeNMJData!D:D,WholeNMJData!$B:$B=$B2782)"),166.7378)</f>
        <v>166.7378</v>
      </c>
    </row>
    <row r="2783">
      <c r="A2783" s="3"/>
      <c r="B2783" s="3" t="str">
        <f t="shared" si="3"/>
        <v>shi_06m_m67_a3_001</v>
      </c>
      <c r="C2783" s="9" t="s">
        <v>2824</v>
      </c>
      <c r="D2783" s="12">
        <v>18.0</v>
      </c>
      <c r="E2783" s="12">
        <v>2869.42</v>
      </c>
      <c r="F2783" s="12">
        <v>0.731079</v>
      </c>
      <c r="G2783" s="14">
        <f>IFERROR(__xludf.DUMMYFUNCTION("FILTER(WholeNMJData!E:E,WholeNMJData!$B:$B=$B2783)"),311.3105)</f>
        <v>311.3105</v>
      </c>
      <c r="H2783" s="14">
        <f t="shared" si="4"/>
        <v>9.217228458</v>
      </c>
      <c r="I2783" s="14">
        <f>IFERROR(__xludf.DUMMYFUNCTION("FILTER(WholeNMJData!D:D,WholeNMJData!$B:$B=$B2783)"),166.7378)</f>
        <v>166.7378</v>
      </c>
    </row>
    <row r="2784">
      <c r="A2784" s="3"/>
      <c r="B2784" s="3" t="str">
        <f t="shared" si="3"/>
        <v>shi_06m_m67_a3_001</v>
      </c>
      <c r="C2784" s="9" t="s">
        <v>2825</v>
      </c>
      <c r="D2784" s="12">
        <v>6.0</v>
      </c>
      <c r="E2784" s="12">
        <v>2682.049</v>
      </c>
      <c r="F2784" s="12">
        <v>0.573938</v>
      </c>
      <c r="G2784" s="14">
        <f>IFERROR(__xludf.DUMMYFUNCTION("FILTER(WholeNMJData!E:E,WholeNMJData!$B:$B=$B2784)"),311.3105)</f>
        <v>311.3105</v>
      </c>
      <c r="H2784" s="14">
        <f t="shared" si="4"/>
        <v>8.615350269</v>
      </c>
      <c r="I2784" s="14">
        <f>IFERROR(__xludf.DUMMYFUNCTION("FILTER(WholeNMJData!D:D,WholeNMJData!$B:$B=$B2784)"),166.7378)</f>
        <v>166.7378</v>
      </c>
    </row>
    <row r="2785">
      <c r="A2785" s="3"/>
      <c r="B2785" s="3" t="str">
        <f t="shared" si="3"/>
        <v>shi_06m_m67_a3_001</v>
      </c>
      <c r="C2785" s="9" t="s">
        <v>2826</v>
      </c>
      <c r="D2785" s="12">
        <v>110.0</v>
      </c>
      <c r="E2785" s="12">
        <v>4965.957</v>
      </c>
      <c r="F2785" s="12">
        <v>0.896642</v>
      </c>
      <c r="G2785" s="14">
        <f>IFERROR(__xludf.DUMMYFUNCTION("FILTER(WholeNMJData!E:E,WholeNMJData!$B:$B=$B2785)"),311.3105)</f>
        <v>311.3105</v>
      </c>
      <c r="H2785" s="14">
        <f t="shared" si="4"/>
        <v>15.95178126</v>
      </c>
      <c r="I2785" s="14">
        <f>IFERROR(__xludf.DUMMYFUNCTION("FILTER(WholeNMJData!D:D,WholeNMJData!$B:$B=$B2785)"),166.7378)</f>
        <v>166.7378</v>
      </c>
    </row>
    <row r="2786">
      <c r="A2786" s="3"/>
      <c r="B2786" s="3" t="str">
        <f t="shared" si="3"/>
        <v>shi_06m_m67_a3_001</v>
      </c>
      <c r="C2786" s="9" t="s">
        <v>2827</v>
      </c>
      <c r="D2786" s="12">
        <v>59.0</v>
      </c>
      <c r="E2786" s="12">
        <v>3481.203</v>
      </c>
      <c r="F2786" s="12">
        <v>0.965963</v>
      </c>
      <c r="G2786" s="14">
        <f>IFERROR(__xludf.DUMMYFUNCTION("FILTER(WholeNMJData!E:E,WholeNMJData!$B:$B=$B2786)"),311.3105)</f>
        <v>311.3105</v>
      </c>
      <c r="H2786" s="14">
        <f t="shared" si="4"/>
        <v>11.18241434</v>
      </c>
      <c r="I2786" s="14">
        <f>IFERROR(__xludf.DUMMYFUNCTION("FILTER(WholeNMJData!D:D,WholeNMJData!$B:$B=$B2786)"),166.7378)</f>
        <v>166.7378</v>
      </c>
    </row>
    <row r="2787">
      <c r="A2787" s="3"/>
      <c r="B2787" s="3" t="str">
        <f t="shared" si="3"/>
        <v>shi_06m_m67_a3_001</v>
      </c>
      <c r="C2787" s="9" t="s">
        <v>2828</v>
      </c>
      <c r="D2787" s="12">
        <v>19.0</v>
      </c>
      <c r="E2787" s="12">
        <v>3014.774</v>
      </c>
      <c r="F2787" s="12">
        <v>0.546093</v>
      </c>
      <c r="G2787" s="14">
        <f>IFERROR(__xludf.DUMMYFUNCTION("FILTER(WholeNMJData!E:E,WholeNMJData!$B:$B=$B2787)"),311.3105)</f>
        <v>311.3105</v>
      </c>
      <c r="H2787" s="14">
        <f t="shared" si="4"/>
        <v>9.684138505</v>
      </c>
      <c r="I2787" s="14">
        <f>IFERROR(__xludf.DUMMYFUNCTION("FILTER(WholeNMJData!D:D,WholeNMJData!$B:$B=$B2787)"),166.7378)</f>
        <v>166.7378</v>
      </c>
    </row>
    <row r="2788">
      <c r="A2788" s="3"/>
      <c r="B2788" s="3" t="str">
        <f t="shared" si="3"/>
        <v>shi_06m_m67_a3_001</v>
      </c>
      <c r="C2788" s="9" t="s">
        <v>2829</v>
      </c>
      <c r="D2788" s="12">
        <v>7.0</v>
      </c>
      <c r="E2788" s="12">
        <v>2220.931</v>
      </c>
      <c r="F2788" s="12">
        <v>0.168214</v>
      </c>
      <c r="G2788" s="14">
        <f>IFERROR(__xludf.DUMMYFUNCTION("FILTER(WholeNMJData!E:E,WholeNMJData!$B:$B=$B2788)"),311.3105)</f>
        <v>311.3105</v>
      </c>
      <c r="H2788" s="14">
        <f t="shared" si="4"/>
        <v>7.13413457</v>
      </c>
      <c r="I2788" s="14">
        <f>IFERROR(__xludf.DUMMYFUNCTION("FILTER(WholeNMJData!D:D,WholeNMJData!$B:$B=$B2788)"),166.7378)</f>
        <v>166.7378</v>
      </c>
    </row>
    <row r="2789">
      <c r="A2789" s="3"/>
      <c r="B2789" s="3" t="str">
        <f t="shared" si="3"/>
        <v>shi_06m_m67_a3_001</v>
      </c>
      <c r="C2789" s="9" t="s">
        <v>2830</v>
      </c>
      <c r="D2789" s="12">
        <v>56.0</v>
      </c>
      <c r="E2789" s="12">
        <v>3586.912</v>
      </c>
      <c r="F2789" s="12">
        <v>0.678466</v>
      </c>
      <c r="G2789" s="14">
        <f>IFERROR(__xludf.DUMMYFUNCTION("FILTER(WholeNMJData!E:E,WholeNMJData!$B:$B=$B2789)"),311.3105)</f>
        <v>311.3105</v>
      </c>
      <c r="H2789" s="14">
        <f t="shared" si="4"/>
        <v>11.52197565</v>
      </c>
      <c r="I2789" s="14">
        <f>IFERROR(__xludf.DUMMYFUNCTION("FILTER(WholeNMJData!D:D,WholeNMJData!$B:$B=$B2789)"),166.7378)</f>
        <v>166.7378</v>
      </c>
    </row>
    <row r="2790">
      <c r="A2790" s="3"/>
      <c r="B2790" s="3" t="str">
        <f t="shared" si="3"/>
        <v>shi_06m_m67_a3_001</v>
      </c>
      <c r="C2790" s="9" t="s">
        <v>2831</v>
      </c>
      <c r="D2790" s="12">
        <v>53.0</v>
      </c>
      <c r="E2790" s="12">
        <v>3531.152</v>
      </c>
      <c r="F2790" s="12">
        <v>0.935658</v>
      </c>
      <c r="G2790" s="14">
        <f>IFERROR(__xludf.DUMMYFUNCTION("FILTER(WholeNMJData!E:E,WholeNMJData!$B:$B=$B2790)"),311.3105)</f>
        <v>311.3105</v>
      </c>
      <c r="H2790" s="14">
        <f t="shared" si="4"/>
        <v>11.34286187</v>
      </c>
      <c r="I2790" s="14">
        <f>IFERROR(__xludf.DUMMYFUNCTION("FILTER(WholeNMJData!D:D,WholeNMJData!$B:$B=$B2790)"),166.7378)</f>
        <v>166.7378</v>
      </c>
    </row>
    <row r="2791">
      <c r="A2791" s="3"/>
      <c r="B2791" s="3" t="str">
        <f t="shared" si="3"/>
        <v>shi_06m_m67_a3_001</v>
      </c>
      <c r="C2791" s="9" t="s">
        <v>2832</v>
      </c>
      <c r="D2791" s="12">
        <v>26.0</v>
      </c>
      <c r="E2791" s="12">
        <v>2729.91</v>
      </c>
      <c r="F2791" s="12">
        <v>0.540051</v>
      </c>
      <c r="G2791" s="14">
        <f>IFERROR(__xludf.DUMMYFUNCTION("FILTER(WholeNMJData!E:E,WholeNMJData!$B:$B=$B2791)"),311.3105)</f>
        <v>311.3105</v>
      </c>
      <c r="H2791" s="14">
        <f t="shared" si="4"/>
        <v>8.769090667</v>
      </c>
      <c r="I2791" s="14">
        <f>IFERROR(__xludf.DUMMYFUNCTION("FILTER(WholeNMJData!D:D,WholeNMJData!$B:$B=$B2791)"),166.7378)</f>
        <v>166.7378</v>
      </c>
    </row>
    <row r="2792">
      <c r="A2792" s="3"/>
      <c r="B2792" s="3" t="str">
        <f t="shared" si="3"/>
        <v>shi_06m_m67_a3_001</v>
      </c>
      <c r="C2792" s="9" t="s">
        <v>2833</v>
      </c>
      <c r="D2792" s="12">
        <v>10.0</v>
      </c>
      <c r="E2792" s="12">
        <v>2591.726</v>
      </c>
      <c r="F2792" s="12">
        <v>0.438153</v>
      </c>
      <c r="G2792" s="14">
        <f>IFERROR(__xludf.DUMMYFUNCTION("FILTER(WholeNMJData!E:E,WholeNMJData!$B:$B=$B2792)"),311.3105)</f>
        <v>311.3105</v>
      </c>
      <c r="H2792" s="14">
        <f t="shared" si="4"/>
        <v>8.325212288</v>
      </c>
      <c r="I2792" s="14">
        <f>IFERROR(__xludf.DUMMYFUNCTION("FILTER(WholeNMJData!D:D,WholeNMJData!$B:$B=$B2792)"),166.7378)</f>
        <v>166.7378</v>
      </c>
    </row>
    <row r="2793">
      <c r="A2793" s="3"/>
      <c r="B2793" s="3" t="str">
        <f t="shared" si="3"/>
        <v>shi_06m_m67_a3_001</v>
      </c>
      <c r="C2793" s="9" t="s">
        <v>2834</v>
      </c>
      <c r="D2793" s="12">
        <v>4.0</v>
      </c>
      <c r="E2793" s="12">
        <v>2662.201</v>
      </c>
      <c r="F2793" s="12">
        <v>0.381094</v>
      </c>
      <c r="G2793" s="14">
        <f>IFERROR(__xludf.DUMMYFUNCTION("FILTER(WholeNMJData!E:E,WholeNMJData!$B:$B=$B2793)"),311.3105)</f>
        <v>311.3105</v>
      </c>
      <c r="H2793" s="14">
        <f t="shared" si="4"/>
        <v>8.551593987</v>
      </c>
      <c r="I2793" s="14">
        <f>IFERROR(__xludf.DUMMYFUNCTION("FILTER(WholeNMJData!D:D,WholeNMJData!$B:$B=$B2793)"),166.7378)</f>
        <v>166.7378</v>
      </c>
    </row>
    <row r="2794">
      <c r="A2794" s="3"/>
      <c r="B2794" s="3" t="str">
        <f t="shared" si="3"/>
        <v>shi_06m_m67_a3_001</v>
      </c>
      <c r="C2794" s="9" t="s">
        <v>2835</v>
      </c>
      <c r="D2794" s="12">
        <v>21.0</v>
      </c>
      <c r="E2794" s="12">
        <v>3450.895</v>
      </c>
      <c r="F2794" s="12">
        <v>0.895536</v>
      </c>
      <c r="G2794" s="14">
        <f>IFERROR(__xludf.DUMMYFUNCTION("FILTER(WholeNMJData!E:E,WholeNMJData!$B:$B=$B2794)"),311.3105)</f>
        <v>311.3105</v>
      </c>
      <c r="H2794" s="14">
        <f t="shared" si="4"/>
        <v>11.08505817</v>
      </c>
      <c r="I2794" s="14">
        <f>IFERROR(__xludf.DUMMYFUNCTION("FILTER(WholeNMJData!D:D,WholeNMJData!$B:$B=$B2794)"),166.7378)</f>
        <v>166.7378</v>
      </c>
    </row>
    <row r="2795">
      <c r="A2795" s="3"/>
      <c r="B2795" s="3" t="str">
        <f t="shared" si="3"/>
        <v>shi_06m_m67_a3_001</v>
      </c>
      <c r="C2795" s="9" t="s">
        <v>2836</v>
      </c>
      <c r="D2795" s="12">
        <v>61.0</v>
      </c>
      <c r="E2795" s="12">
        <v>3122.055</v>
      </c>
      <c r="F2795" s="12">
        <v>0.73908</v>
      </c>
      <c r="G2795" s="14">
        <f>IFERROR(__xludf.DUMMYFUNCTION("FILTER(WholeNMJData!E:E,WholeNMJData!$B:$B=$B2795)"),311.3105)</f>
        <v>311.3105</v>
      </c>
      <c r="H2795" s="14">
        <f t="shared" si="4"/>
        <v>10.02874943</v>
      </c>
      <c r="I2795" s="14">
        <f>IFERROR(__xludf.DUMMYFUNCTION("FILTER(WholeNMJData!D:D,WholeNMJData!$B:$B=$B2795)"),166.7378)</f>
        <v>166.7378</v>
      </c>
    </row>
    <row r="2796">
      <c r="A2796" s="3"/>
      <c r="B2796" s="3" t="str">
        <f t="shared" si="3"/>
        <v>shi_06m_m67_a3_001</v>
      </c>
      <c r="C2796" s="9" t="s">
        <v>2837</v>
      </c>
      <c r="D2796" s="12">
        <v>29.0</v>
      </c>
      <c r="E2796" s="12">
        <v>4451.519</v>
      </c>
      <c r="F2796" s="12">
        <v>0.818061</v>
      </c>
      <c r="G2796" s="14">
        <f>IFERROR(__xludf.DUMMYFUNCTION("FILTER(WholeNMJData!E:E,WholeNMJData!$B:$B=$B2796)"),311.3105)</f>
        <v>311.3105</v>
      </c>
      <c r="H2796" s="14">
        <f t="shared" si="4"/>
        <v>14.29928962</v>
      </c>
      <c r="I2796" s="14">
        <f>IFERROR(__xludf.DUMMYFUNCTION("FILTER(WholeNMJData!D:D,WholeNMJData!$B:$B=$B2796)"),166.7378)</f>
        <v>166.7378</v>
      </c>
    </row>
    <row r="2797">
      <c r="A2797" s="3"/>
      <c r="B2797" s="3" t="str">
        <f t="shared" si="3"/>
        <v>shi_06m_m67_a3_001</v>
      </c>
      <c r="C2797" s="9" t="s">
        <v>2838</v>
      </c>
      <c r="D2797" s="12">
        <v>52.0</v>
      </c>
      <c r="E2797" s="12">
        <v>3002.597</v>
      </c>
      <c r="F2797" s="12">
        <v>0.780403</v>
      </c>
      <c r="G2797" s="14">
        <f>IFERROR(__xludf.DUMMYFUNCTION("FILTER(WholeNMJData!E:E,WholeNMJData!$B:$B=$B2797)"),311.3105)</f>
        <v>311.3105</v>
      </c>
      <c r="H2797" s="14">
        <f t="shared" si="4"/>
        <v>9.645023216</v>
      </c>
      <c r="I2797" s="14">
        <f>IFERROR(__xludf.DUMMYFUNCTION("FILTER(WholeNMJData!D:D,WholeNMJData!$B:$B=$B2797)"),166.7378)</f>
        <v>166.7378</v>
      </c>
    </row>
    <row r="2798">
      <c r="A2798" s="3"/>
      <c r="B2798" s="3" t="str">
        <f t="shared" si="3"/>
        <v>shi_06m_m67_a3_001</v>
      </c>
      <c r="C2798" s="9" t="s">
        <v>2839</v>
      </c>
      <c r="D2798" s="12">
        <v>5.0</v>
      </c>
      <c r="E2798" s="12">
        <v>2368.924</v>
      </c>
      <c r="F2798" s="12">
        <v>0.459197</v>
      </c>
      <c r="G2798" s="14">
        <f>IFERROR(__xludf.DUMMYFUNCTION("FILTER(WholeNMJData!E:E,WholeNMJData!$B:$B=$B2798)"),311.3105)</f>
        <v>311.3105</v>
      </c>
      <c r="H2798" s="14">
        <f t="shared" si="4"/>
        <v>7.609521683</v>
      </c>
      <c r="I2798" s="14">
        <f>IFERROR(__xludf.DUMMYFUNCTION("FILTER(WholeNMJData!D:D,WholeNMJData!$B:$B=$B2798)"),166.7378)</f>
        <v>166.7378</v>
      </c>
    </row>
    <row r="2799">
      <c r="A2799" s="3"/>
      <c r="B2799" s="3" t="str">
        <f t="shared" si="3"/>
        <v>shi_06m_m67_a3_001</v>
      </c>
      <c r="C2799" s="9" t="s">
        <v>2840</v>
      </c>
      <c r="D2799" s="12">
        <v>29.0</v>
      </c>
      <c r="E2799" s="12">
        <v>2883.432</v>
      </c>
      <c r="F2799" s="12">
        <v>0.758453</v>
      </c>
      <c r="G2799" s="14">
        <f>IFERROR(__xludf.DUMMYFUNCTION("FILTER(WholeNMJData!E:E,WholeNMJData!$B:$B=$B2799)"),311.3105)</f>
        <v>311.3105</v>
      </c>
      <c r="H2799" s="14">
        <f t="shared" si="4"/>
        <v>9.262238183</v>
      </c>
      <c r="I2799" s="14">
        <f>IFERROR(__xludf.DUMMYFUNCTION("FILTER(WholeNMJData!D:D,WholeNMJData!$B:$B=$B2799)"),166.7378)</f>
        <v>166.7378</v>
      </c>
    </row>
    <row r="2800">
      <c r="A2800" s="3"/>
      <c r="B2800" s="3" t="str">
        <f t="shared" si="3"/>
        <v>shi_06m_m67_a3_001</v>
      </c>
      <c r="C2800" s="9" t="s">
        <v>2841</v>
      </c>
      <c r="D2800" s="12">
        <v>10.0</v>
      </c>
      <c r="E2800" s="12">
        <v>2466.592</v>
      </c>
      <c r="F2800" s="12">
        <v>0.435506</v>
      </c>
      <c r="G2800" s="14">
        <f>IFERROR(__xludf.DUMMYFUNCTION("FILTER(WholeNMJData!E:E,WholeNMJData!$B:$B=$B2800)"),311.3105)</f>
        <v>311.3105</v>
      </c>
      <c r="H2800" s="14">
        <f t="shared" si="4"/>
        <v>7.923253472</v>
      </c>
      <c r="I2800" s="14">
        <f>IFERROR(__xludf.DUMMYFUNCTION("FILTER(WholeNMJData!D:D,WholeNMJData!$B:$B=$B2800)"),166.7378)</f>
        <v>166.7378</v>
      </c>
    </row>
    <row r="2801">
      <c r="A2801" s="3"/>
      <c r="B2801" s="3" t="str">
        <f t="shared" si="3"/>
        <v>shi_06m_m67_a3_001</v>
      </c>
      <c r="C2801" s="9" t="s">
        <v>2842</v>
      </c>
      <c r="D2801" s="12">
        <v>17.0</v>
      </c>
      <c r="E2801" s="12">
        <v>2806.386</v>
      </c>
      <c r="F2801" s="12">
        <v>0.469327</v>
      </c>
      <c r="G2801" s="14">
        <f>IFERROR(__xludf.DUMMYFUNCTION("FILTER(WholeNMJData!E:E,WholeNMJData!$B:$B=$B2801)"),311.3105)</f>
        <v>311.3105</v>
      </c>
      <c r="H2801" s="14">
        <f t="shared" si="4"/>
        <v>9.01474894</v>
      </c>
      <c r="I2801" s="14">
        <f>IFERROR(__xludf.DUMMYFUNCTION("FILTER(WholeNMJData!D:D,WholeNMJData!$B:$B=$B2801)"),166.7378)</f>
        <v>166.7378</v>
      </c>
    </row>
    <row r="2802">
      <c r="A2802" s="3"/>
      <c r="B2802" s="3" t="str">
        <f t="shared" si="3"/>
        <v>shi_06m_m67_a3_001</v>
      </c>
      <c r="C2802" s="9" t="s">
        <v>2843</v>
      </c>
      <c r="D2802" s="12">
        <v>20.0</v>
      </c>
      <c r="E2802" s="12">
        <v>2452.319</v>
      </c>
      <c r="F2802" s="12">
        <v>0.452466</v>
      </c>
      <c r="G2802" s="14">
        <f>IFERROR(__xludf.DUMMYFUNCTION("FILTER(WholeNMJData!E:E,WholeNMJData!$B:$B=$B2802)"),311.3105)</f>
        <v>311.3105</v>
      </c>
      <c r="H2802" s="14">
        <f t="shared" si="4"/>
        <v>7.877405356</v>
      </c>
      <c r="I2802" s="14">
        <f>IFERROR(__xludf.DUMMYFUNCTION("FILTER(WholeNMJData!D:D,WholeNMJData!$B:$B=$B2802)"),166.7378)</f>
        <v>166.7378</v>
      </c>
    </row>
    <row r="2803">
      <c r="A2803" s="3"/>
      <c r="B2803" s="3" t="str">
        <f t="shared" si="3"/>
        <v>shi_06m_m67_a3_001</v>
      </c>
      <c r="C2803" s="9" t="s">
        <v>2844</v>
      </c>
      <c r="D2803" s="12">
        <v>43.0</v>
      </c>
      <c r="E2803" s="12">
        <v>2724.233</v>
      </c>
      <c r="F2803" s="12">
        <v>0.716714</v>
      </c>
      <c r="G2803" s="14">
        <f>IFERROR(__xludf.DUMMYFUNCTION("FILTER(WholeNMJData!E:E,WholeNMJData!$B:$B=$B2803)"),311.3105)</f>
        <v>311.3105</v>
      </c>
      <c r="H2803" s="14">
        <f t="shared" si="4"/>
        <v>8.750854854</v>
      </c>
      <c r="I2803" s="14">
        <f>IFERROR(__xludf.DUMMYFUNCTION("FILTER(WholeNMJData!D:D,WholeNMJData!$B:$B=$B2803)"),166.7378)</f>
        <v>166.7378</v>
      </c>
    </row>
    <row r="2804">
      <c r="A2804" s="3"/>
      <c r="B2804" s="3" t="str">
        <f t="shared" si="3"/>
        <v>shi_06m_m67_a3_001</v>
      </c>
      <c r="C2804" s="9" t="s">
        <v>2845</v>
      </c>
      <c r="D2804" s="12">
        <v>28.0</v>
      </c>
      <c r="E2804" s="12">
        <v>3104.253</v>
      </c>
      <c r="F2804" s="12">
        <v>0.782801</v>
      </c>
      <c r="G2804" s="14">
        <f>IFERROR(__xludf.DUMMYFUNCTION("FILTER(WholeNMJData!E:E,WholeNMJData!$B:$B=$B2804)"),311.3105)</f>
        <v>311.3105</v>
      </c>
      <c r="H2804" s="14">
        <f t="shared" si="4"/>
        <v>9.971565366</v>
      </c>
      <c r="I2804" s="14">
        <f>IFERROR(__xludf.DUMMYFUNCTION("FILTER(WholeNMJData!D:D,WholeNMJData!$B:$B=$B2804)"),166.7378)</f>
        <v>166.7378</v>
      </c>
    </row>
    <row r="2805">
      <c r="A2805" s="3"/>
      <c r="B2805" s="3" t="str">
        <f t="shared" si="3"/>
        <v>shi_06m_m67_a3_001</v>
      </c>
      <c r="C2805" s="9" t="s">
        <v>2846</v>
      </c>
      <c r="D2805" s="12">
        <v>5.0</v>
      </c>
      <c r="E2805" s="12">
        <v>2496.7</v>
      </c>
      <c r="F2805" s="12">
        <v>0.186645</v>
      </c>
      <c r="G2805" s="14">
        <f>IFERROR(__xludf.DUMMYFUNCTION("FILTER(WholeNMJData!E:E,WholeNMJData!$B:$B=$B2805)"),311.3105)</f>
        <v>311.3105</v>
      </c>
      <c r="H2805" s="14">
        <f t="shared" si="4"/>
        <v>8.019967203</v>
      </c>
      <c r="I2805" s="14">
        <f>IFERROR(__xludf.DUMMYFUNCTION("FILTER(WholeNMJData!D:D,WholeNMJData!$B:$B=$B2805)"),166.7378)</f>
        <v>166.7378</v>
      </c>
    </row>
    <row r="2806">
      <c r="A2806" s="3"/>
      <c r="B2806" s="3" t="str">
        <f t="shared" si="3"/>
        <v>shi_06m_m67_a3_001</v>
      </c>
      <c r="C2806" s="9" t="s">
        <v>2847</v>
      </c>
      <c r="D2806" s="12">
        <v>38.0</v>
      </c>
      <c r="E2806" s="12">
        <v>3450.296</v>
      </c>
      <c r="F2806" s="12">
        <v>0.712412</v>
      </c>
      <c r="G2806" s="14">
        <f>IFERROR(__xludf.DUMMYFUNCTION("FILTER(WholeNMJData!E:E,WholeNMJData!$B:$B=$B2806)"),311.3105)</f>
        <v>311.3105</v>
      </c>
      <c r="H2806" s="14">
        <f t="shared" si="4"/>
        <v>11.08313404</v>
      </c>
      <c r="I2806" s="14">
        <f>IFERROR(__xludf.DUMMYFUNCTION("FILTER(WholeNMJData!D:D,WholeNMJData!$B:$B=$B2806)"),166.7378)</f>
        <v>166.7378</v>
      </c>
    </row>
    <row r="2807">
      <c r="A2807" s="3"/>
      <c r="B2807" s="3" t="str">
        <f t="shared" si="3"/>
        <v>shi_06m_m67_a3_001</v>
      </c>
      <c r="C2807" s="9" t="s">
        <v>2848</v>
      </c>
      <c r="D2807" s="12">
        <v>13.0</v>
      </c>
      <c r="E2807" s="12">
        <v>2526.79</v>
      </c>
      <c r="F2807" s="12">
        <v>0.595197</v>
      </c>
      <c r="G2807" s="14">
        <f>IFERROR(__xludf.DUMMYFUNCTION("FILTER(WholeNMJData!E:E,WholeNMJData!$B:$B=$B2807)"),311.3105)</f>
        <v>311.3105</v>
      </c>
      <c r="H2807" s="14">
        <f t="shared" si="4"/>
        <v>8.116623114</v>
      </c>
      <c r="I2807" s="14">
        <f>IFERROR(__xludf.DUMMYFUNCTION("FILTER(WholeNMJData!D:D,WholeNMJData!$B:$B=$B2807)"),166.7378)</f>
        <v>166.7378</v>
      </c>
    </row>
    <row r="2808">
      <c r="A2808" s="3"/>
      <c r="B2808" s="3" t="str">
        <f t="shared" si="3"/>
        <v>shi_06m_m67_a3_001</v>
      </c>
      <c r="C2808" s="9" t="s">
        <v>2849</v>
      </c>
      <c r="D2808" s="12">
        <v>71.0</v>
      </c>
      <c r="E2808" s="12">
        <v>4735.269</v>
      </c>
      <c r="F2808" s="12">
        <v>0.706979</v>
      </c>
      <c r="G2808" s="14">
        <f>IFERROR(__xludf.DUMMYFUNCTION("FILTER(WholeNMJData!E:E,WholeNMJData!$B:$B=$B2808)"),311.3105)</f>
        <v>311.3105</v>
      </c>
      <c r="H2808" s="14">
        <f t="shared" si="4"/>
        <v>15.21075903</v>
      </c>
      <c r="I2808" s="14">
        <f>IFERROR(__xludf.DUMMYFUNCTION("FILTER(WholeNMJData!D:D,WholeNMJData!$B:$B=$B2808)"),166.7378)</f>
        <v>166.7378</v>
      </c>
    </row>
    <row r="2809">
      <c r="A2809" s="3"/>
      <c r="B2809" s="3" t="str">
        <f t="shared" si="3"/>
        <v>shi_06m_m67_a3_001</v>
      </c>
      <c r="C2809" s="9" t="s">
        <v>2850</v>
      </c>
      <c r="D2809" s="12">
        <v>17.0</v>
      </c>
      <c r="E2809" s="12">
        <v>2742.589</v>
      </c>
      <c r="F2809" s="12">
        <v>0.529632</v>
      </c>
      <c r="G2809" s="14">
        <f>IFERROR(__xludf.DUMMYFUNCTION("FILTER(WholeNMJData!E:E,WholeNMJData!$B:$B=$B2809)"),311.3105)</f>
        <v>311.3105</v>
      </c>
      <c r="H2809" s="14">
        <f t="shared" si="4"/>
        <v>8.809818493</v>
      </c>
      <c r="I2809" s="14">
        <f>IFERROR(__xludf.DUMMYFUNCTION("FILTER(WholeNMJData!D:D,WholeNMJData!$B:$B=$B2809)"),166.7378)</f>
        <v>166.7378</v>
      </c>
    </row>
    <row r="2810">
      <c r="A2810" s="3"/>
      <c r="B2810" s="3" t="str">
        <f t="shared" si="3"/>
        <v>shi_06m_m67_a3_001</v>
      </c>
      <c r="C2810" s="9" t="s">
        <v>2851</v>
      </c>
      <c r="D2810" s="12">
        <v>19.0</v>
      </c>
      <c r="E2810" s="12">
        <v>3058.83</v>
      </c>
      <c r="F2810" s="12">
        <v>0.812715</v>
      </c>
      <c r="G2810" s="14">
        <f>IFERROR(__xludf.DUMMYFUNCTION("FILTER(WholeNMJData!E:E,WholeNMJData!$B:$B=$B2810)"),311.3105)</f>
        <v>311.3105</v>
      </c>
      <c r="H2810" s="14">
        <f t="shared" si="4"/>
        <v>9.825656378</v>
      </c>
      <c r="I2810" s="14">
        <f>IFERROR(__xludf.DUMMYFUNCTION("FILTER(WholeNMJData!D:D,WholeNMJData!$B:$B=$B2810)"),166.7378)</f>
        <v>166.7378</v>
      </c>
    </row>
    <row r="2811">
      <c r="A2811" s="3"/>
      <c r="B2811" s="3" t="str">
        <f t="shared" si="3"/>
        <v>shi_06m_m67_a3_001</v>
      </c>
      <c r="C2811" s="9" t="s">
        <v>2852</v>
      </c>
      <c r="D2811" s="12">
        <v>8.0</v>
      </c>
      <c r="E2811" s="12">
        <v>2226.262</v>
      </c>
      <c r="F2811" s="12">
        <v>0.255526</v>
      </c>
      <c r="G2811" s="14">
        <f>IFERROR(__xludf.DUMMYFUNCTION("FILTER(WholeNMJData!E:E,WholeNMJData!$B:$B=$B2811)"),311.3105)</f>
        <v>311.3105</v>
      </c>
      <c r="H2811" s="14">
        <f t="shared" si="4"/>
        <v>7.151258952</v>
      </c>
      <c r="I2811" s="14">
        <f>IFERROR(__xludf.DUMMYFUNCTION("FILTER(WholeNMJData!D:D,WholeNMJData!$B:$B=$B2811)"),166.7378)</f>
        <v>166.7378</v>
      </c>
    </row>
    <row r="2812">
      <c r="A2812" s="3"/>
      <c r="B2812" s="3" t="str">
        <f t="shared" si="3"/>
        <v>shi_06m_m67_a3_001</v>
      </c>
      <c r="C2812" s="9" t="s">
        <v>2853</v>
      </c>
      <c r="D2812" s="12">
        <v>3.0</v>
      </c>
      <c r="E2812" s="12">
        <v>2343.747</v>
      </c>
      <c r="F2812" s="12">
        <v>0.316073</v>
      </c>
      <c r="G2812" s="14">
        <f>IFERROR(__xludf.DUMMYFUNCTION("FILTER(WholeNMJData!E:E,WholeNMJData!$B:$B=$B2812)"),311.3105)</f>
        <v>311.3105</v>
      </c>
      <c r="H2812" s="14">
        <f t="shared" si="4"/>
        <v>7.528647444</v>
      </c>
      <c r="I2812" s="14">
        <f>IFERROR(__xludf.DUMMYFUNCTION("FILTER(WholeNMJData!D:D,WholeNMJData!$B:$B=$B2812)"),166.7378)</f>
        <v>166.7378</v>
      </c>
    </row>
    <row r="2813">
      <c r="A2813" s="3"/>
      <c r="B2813" s="3" t="str">
        <f t="shared" si="3"/>
        <v>shi_06m_m67_a3_001</v>
      </c>
      <c r="C2813" s="9" t="s">
        <v>2854</v>
      </c>
      <c r="D2813" s="12">
        <v>119.0</v>
      </c>
      <c r="E2813" s="12">
        <v>3978.329</v>
      </c>
      <c r="F2813" s="12">
        <v>0.899687</v>
      </c>
      <c r="G2813" s="14">
        <f>IFERROR(__xludf.DUMMYFUNCTION("FILTER(WholeNMJData!E:E,WholeNMJData!$B:$B=$B2813)"),311.3105)</f>
        <v>311.3105</v>
      </c>
      <c r="H2813" s="14">
        <f t="shared" si="4"/>
        <v>12.77929591</v>
      </c>
      <c r="I2813" s="14">
        <f>IFERROR(__xludf.DUMMYFUNCTION("FILTER(WholeNMJData!D:D,WholeNMJData!$B:$B=$B2813)"),166.7378)</f>
        <v>166.7378</v>
      </c>
    </row>
    <row r="2814">
      <c r="A2814" s="3"/>
      <c r="B2814" s="3" t="str">
        <f t="shared" si="3"/>
        <v>shi_06m_m67_a3_001</v>
      </c>
      <c r="C2814" s="9" t="s">
        <v>2855</v>
      </c>
      <c r="D2814" s="12">
        <v>14.0</v>
      </c>
      <c r="E2814" s="12">
        <v>2615.296</v>
      </c>
      <c r="F2814" s="12">
        <v>0.597785</v>
      </c>
      <c r="G2814" s="14">
        <f>IFERROR(__xludf.DUMMYFUNCTION("FILTER(WholeNMJData!E:E,WholeNMJData!$B:$B=$B2814)"),311.3105)</f>
        <v>311.3105</v>
      </c>
      <c r="H2814" s="14">
        <f t="shared" si="4"/>
        <v>8.400924479</v>
      </c>
      <c r="I2814" s="14">
        <f>IFERROR(__xludf.DUMMYFUNCTION("FILTER(WholeNMJData!D:D,WholeNMJData!$B:$B=$B2814)"),166.7378)</f>
        <v>166.7378</v>
      </c>
    </row>
    <row r="2815">
      <c r="A2815" s="3"/>
      <c r="B2815" s="3" t="str">
        <f t="shared" si="3"/>
        <v>shi_06m_m67_a3_001</v>
      </c>
      <c r="C2815" s="9" t="s">
        <v>2856</v>
      </c>
      <c r="D2815" s="12">
        <v>3.0</v>
      </c>
      <c r="E2815" s="12">
        <v>2220.718</v>
      </c>
      <c r="F2815" s="12">
        <v>0.270696</v>
      </c>
      <c r="G2815" s="14">
        <f>IFERROR(__xludf.DUMMYFUNCTION("FILTER(WholeNMJData!E:E,WholeNMJData!$B:$B=$B2815)"),311.3105)</f>
        <v>311.3105</v>
      </c>
      <c r="H2815" s="14">
        <f t="shared" si="4"/>
        <v>7.133450365</v>
      </c>
      <c r="I2815" s="14">
        <f>IFERROR(__xludf.DUMMYFUNCTION("FILTER(WholeNMJData!D:D,WholeNMJData!$B:$B=$B2815)"),166.7378)</f>
        <v>166.7378</v>
      </c>
    </row>
    <row r="2816">
      <c r="A2816" s="3"/>
      <c r="B2816" s="3" t="str">
        <f t="shared" si="3"/>
        <v>shi_06m_m67_a3_001</v>
      </c>
      <c r="C2816" s="9" t="s">
        <v>2857</v>
      </c>
      <c r="D2816" s="12">
        <v>5.0</v>
      </c>
      <c r="E2816" s="12">
        <v>2443.296</v>
      </c>
      <c r="F2816" s="12">
        <v>0.185063</v>
      </c>
      <c r="G2816" s="14">
        <f>IFERROR(__xludf.DUMMYFUNCTION("FILTER(WholeNMJData!E:E,WholeNMJData!$B:$B=$B2816)"),311.3105)</f>
        <v>311.3105</v>
      </c>
      <c r="H2816" s="14">
        <f t="shared" si="4"/>
        <v>7.848421431</v>
      </c>
      <c r="I2816" s="14">
        <f>IFERROR(__xludf.DUMMYFUNCTION("FILTER(WholeNMJData!D:D,WholeNMJData!$B:$B=$B2816)"),166.7378)</f>
        <v>166.7378</v>
      </c>
    </row>
    <row r="2817">
      <c r="A2817" s="3"/>
      <c r="B2817" s="3" t="str">
        <f t="shared" si="3"/>
        <v>shi_06m_m67_a3_001</v>
      </c>
      <c r="C2817" s="9" t="s">
        <v>2858</v>
      </c>
      <c r="D2817" s="12">
        <v>9.0</v>
      </c>
      <c r="E2817" s="12">
        <v>3239.476</v>
      </c>
      <c r="F2817" s="12">
        <v>0.694531</v>
      </c>
      <c r="G2817" s="14">
        <f>IFERROR(__xludf.DUMMYFUNCTION("FILTER(WholeNMJData!E:E,WholeNMJData!$B:$B=$B2817)"),311.3105)</f>
        <v>311.3105</v>
      </c>
      <c r="H2817" s="14">
        <f t="shared" si="4"/>
        <v>10.40593234</v>
      </c>
      <c r="I2817" s="14">
        <f>IFERROR(__xludf.DUMMYFUNCTION("FILTER(WholeNMJData!D:D,WholeNMJData!$B:$B=$B2817)"),166.7378)</f>
        <v>166.7378</v>
      </c>
    </row>
    <row r="2818">
      <c r="A2818" s="3"/>
      <c r="B2818" s="3" t="str">
        <f t="shared" si="3"/>
        <v>shi_06m_m67_a3_001</v>
      </c>
      <c r="C2818" s="9" t="s">
        <v>2859</v>
      </c>
      <c r="D2818" s="12">
        <v>90.0</v>
      </c>
      <c r="E2818" s="12">
        <v>3338.601</v>
      </c>
      <c r="F2818" s="12">
        <v>0.828353</v>
      </c>
      <c r="G2818" s="14">
        <f>IFERROR(__xludf.DUMMYFUNCTION("FILTER(WholeNMJData!E:E,WholeNMJData!$B:$B=$B2818)"),311.3105)</f>
        <v>311.3105</v>
      </c>
      <c r="H2818" s="14">
        <f t="shared" si="4"/>
        <v>10.72434434</v>
      </c>
      <c r="I2818" s="14">
        <f>IFERROR(__xludf.DUMMYFUNCTION("FILTER(WholeNMJData!D:D,WholeNMJData!$B:$B=$B2818)"),166.7378)</f>
        <v>166.7378</v>
      </c>
    </row>
    <row r="2819">
      <c r="A2819" s="3"/>
      <c r="B2819" s="3" t="str">
        <f t="shared" si="3"/>
        <v>shi_06m_m67_a3_001</v>
      </c>
      <c r="C2819" s="9" t="s">
        <v>2860</v>
      </c>
      <c r="D2819" s="12">
        <v>106.0</v>
      </c>
      <c r="E2819" s="12">
        <v>4227.776</v>
      </c>
      <c r="F2819" s="12">
        <v>0.695645</v>
      </c>
      <c r="G2819" s="14">
        <f>IFERROR(__xludf.DUMMYFUNCTION("FILTER(WholeNMJData!E:E,WholeNMJData!$B:$B=$B2819)"),311.3105)</f>
        <v>311.3105</v>
      </c>
      <c r="H2819" s="14">
        <f t="shared" si="4"/>
        <v>13.58057631</v>
      </c>
      <c r="I2819" s="14">
        <f>IFERROR(__xludf.DUMMYFUNCTION("FILTER(WholeNMJData!D:D,WholeNMJData!$B:$B=$B2819)"),166.7378)</f>
        <v>166.7378</v>
      </c>
    </row>
    <row r="2820">
      <c r="A2820" s="3"/>
      <c r="B2820" s="3" t="str">
        <f t="shared" si="3"/>
        <v>shi_06m_m67_a3_001</v>
      </c>
      <c r="C2820" s="9" t="s">
        <v>2861</v>
      </c>
      <c r="D2820" s="12">
        <v>3.0</v>
      </c>
      <c r="E2820" s="12">
        <v>2379.315</v>
      </c>
      <c r="F2820" s="12">
        <v>0.434061</v>
      </c>
      <c r="G2820" s="14">
        <f>IFERROR(__xludf.DUMMYFUNCTION("FILTER(WholeNMJData!E:E,WholeNMJData!$B:$B=$B2820)"),311.3105)</f>
        <v>311.3105</v>
      </c>
      <c r="H2820" s="14">
        <f t="shared" si="4"/>
        <v>7.642899934</v>
      </c>
      <c r="I2820" s="14">
        <f>IFERROR(__xludf.DUMMYFUNCTION("FILTER(WholeNMJData!D:D,WholeNMJData!$B:$B=$B2820)"),166.7378)</f>
        <v>166.7378</v>
      </c>
    </row>
    <row r="2821">
      <c r="A2821" s="3"/>
      <c r="B2821" s="3" t="str">
        <f t="shared" si="3"/>
        <v>shi_06m_m67_a3_001</v>
      </c>
      <c r="C2821" s="9" t="s">
        <v>2862</v>
      </c>
      <c r="D2821" s="12">
        <v>5.0</v>
      </c>
      <c r="E2821" s="12">
        <v>2456.073</v>
      </c>
      <c r="F2821" s="12">
        <v>0.3165</v>
      </c>
      <c r="G2821" s="14">
        <f>IFERROR(__xludf.DUMMYFUNCTION("FILTER(WholeNMJData!E:E,WholeNMJData!$B:$B=$B2821)"),311.3105)</f>
        <v>311.3105</v>
      </c>
      <c r="H2821" s="14">
        <f t="shared" si="4"/>
        <v>7.889464056</v>
      </c>
      <c r="I2821" s="14">
        <f>IFERROR(__xludf.DUMMYFUNCTION("FILTER(WholeNMJData!D:D,WholeNMJData!$B:$B=$B2821)"),166.7378)</f>
        <v>166.7378</v>
      </c>
    </row>
    <row r="2822">
      <c r="A2822" s="3"/>
      <c r="B2822" s="3" t="str">
        <f t="shared" si="3"/>
        <v>shi_06m_m67_a3_001</v>
      </c>
      <c r="C2822" s="9" t="s">
        <v>2863</v>
      </c>
      <c r="D2822" s="12">
        <v>53.0</v>
      </c>
      <c r="E2822" s="12">
        <v>3612.593</v>
      </c>
      <c r="F2822" s="12">
        <v>0.914632</v>
      </c>
      <c r="G2822" s="14">
        <f>IFERROR(__xludf.DUMMYFUNCTION("FILTER(WholeNMJData!E:E,WholeNMJData!$B:$B=$B2822)"),311.3105)</f>
        <v>311.3105</v>
      </c>
      <c r="H2822" s="14">
        <f t="shared" si="4"/>
        <v>11.60446885</v>
      </c>
      <c r="I2822" s="14">
        <f>IFERROR(__xludf.DUMMYFUNCTION("FILTER(WholeNMJData!D:D,WholeNMJData!$B:$B=$B2822)"),166.7378)</f>
        <v>166.7378</v>
      </c>
    </row>
    <row r="2823">
      <c r="A2823" s="3"/>
      <c r="B2823" s="3" t="str">
        <f t="shared" si="3"/>
        <v>shi_06m_m67_a3_001</v>
      </c>
      <c r="C2823" s="9" t="s">
        <v>2864</v>
      </c>
      <c r="D2823" s="12">
        <v>18.0</v>
      </c>
      <c r="E2823" s="12">
        <v>2854.412</v>
      </c>
      <c r="F2823" s="12">
        <v>0.578071</v>
      </c>
      <c r="G2823" s="14">
        <f>IFERROR(__xludf.DUMMYFUNCTION("FILTER(WholeNMJData!E:E,WholeNMJData!$B:$B=$B2823)"),311.3105)</f>
        <v>311.3105</v>
      </c>
      <c r="H2823" s="14">
        <f t="shared" si="4"/>
        <v>9.169019355</v>
      </c>
      <c r="I2823" s="14">
        <f>IFERROR(__xludf.DUMMYFUNCTION("FILTER(WholeNMJData!D:D,WholeNMJData!$B:$B=$B2823)"),166.7378)</f>
        <v>166.7378</v>
      </c>
    </row>
    <row r="2824">
      <c r="A2824" s="3"/>
      <c r="B2824" s="3" t="str">
        <f t="shared" si="3"/>
        <v>shi_06m_m67_a3_001</v>
      </c>
      <c r="C2824" s="9" t="s">
        <v>2865</v>
      </c>
      <c r="D2824" s="12">
        <v>4.0</v>
      </c>
      <c r="E2824" s="12">
        <v>2814.031</v>
      </c>
      <c r="F2824" s="12">
        <v>0.376043</v>
      </c>
      <c r="G2824" s="14">
        <f>IFERROR(__xludf.DUMMYFUNCTION("FILTER(WholeNMJData!E:E,WholeNMJData!$B:$B=$B2824)"),311.3105)</f>
        <v>311.3105</v>
      </c>
      <c r="H2824" s="14">
        <f t="shared" si="4"/>
        <v>9.039306416</v>
      </c>
      <c r="I2824" s="14">
        <f>IFERROR(__xludf.DUMMYFUNCTION("FILTER(WholeNMJData!D:D,WholeNMJData!$B:$B=$B2824)"),166.7378)</f>
        <v>166.7378</v>
      </c>
    </row>
    <row r="2825">
      <c r="A2825" s="3"/>
      <c r="B2825" s="3" t="str">
        <f t="shared" si="3"/>
        <v>shi_06m_m67_a3_001</v>
      </c>
      <c r="C2825" s="9" t="s">
        <v>2866</v>
      </c>
      <c r="D2825" s="12">
        <v>40.0</v>
      </c>
      <c r="E2825" s="12">
        <v>3518.674</v>
      </c>
      <c r="F2825" s="12">
        <v>0.705361</v>
      </c>
      <c r="G2825" s="14">
        <f>IFERROR(__xludf.DUMMYFUNCTION("FILTER(WholeNMJData!E:E,WholeNMJData!$B:$B=$B2825)"),311.3105)</f>
        <v>311.3105</v>
      </c>
      <c r="H2825" s="14">
        <f t="shared" si="4"/>
        <v>11.3027797</v>
      </c>
      <c r="I2825" s="14">
        <f>IFERROR(__xludf.DUMMYFUNCTION("FILTER(WholeNMJData!D:D,WholeNMJData!$B:$B=$B2825)"),166.7378)</f>
        <v>166.7378</v>
      </c>
    </row>
    <row r="2826">
      <c r="A2826" s="3"/>
      <c r="B2826" s="3" t="str">
        <f t="shared" si="3"/>
        <v>shi_06m_m67_a3_001</v>
      </c>
      <c r="C2826" s="9" t="s">
        <v>2867</v>
      </c>
      <c r="D2826" s="12">
        <v>5.0</v>
      </c>
      <c r="E2826" s="12">
        <v>2522.125</v>
      </c>
      <c r="F2826" s="12">
        <v>0.318037</v>
      </c>
      <c r="G2826" s="14">
        <f>IFERROR(__xludf.DUMMYFUNCTION("FILTER(WholeNMJData!E:E,WholeNMJData!$B:$B=$B2826)"),311.3105)</f>
        <v>311.3105</v>
      </c>
      <c r="H2826" s="14">
        <f t="shared" si="4"/>
        <v>8.101638075</v>
      </c>
      <c r="I2826" s="14">
        <f>IFERROR(__xludf.DUMMYFUNCTION("FILTER(WholeNMJData!D:D,WholeNMJData!$B:$B=$B2826)"),166.7378)</f>
        <v>166.7378</v>
      </c>
    </row>
    <row r="2827">
      <c r="A2827" s="3"/>
      <c r="B2827" s="3" t="str">
        <f t="shared" si="3"/>
        <v>shi_06m_m67_a3_001</v>
      </c>
      <c r="C2827" s="9" t="s">
        <v>2868</v>
      </c>
      <c r="D2827" s="12">
        <v>24.0</v>
      </c>
      <c r="E2827" s="12">
        <v>2812.729</v>
      </c>
      <c r="F2827" s="12">
        <v>0.93023</v>
      </c>
      <c r="G2827" s="14">
        <f>IFERROR(__xludf.DUMMYFUNCTION("FILTER(WholeNMJData!E:E,WholeNMJData!$B:$B=$B2827)"),311.3105)</f>
        <v>311.3105</v>
      </c>
      <c r="H2827" s="14">
        <f t="shared" si="4"/>
        <v>9.035124096</v>
      </c>
      <c r="I2827" s="14">
        <f>IFERROR(__xludf.DUMMYFUNCTION("FILTER(WholeNMJData!D:D,WholeNMJData!$B:$B=$B2827)"),166.7378)</f>
        <v>166.7378</v>
      </c>
    </row>
    <row r="2828">
      <c r="A2828" s="3"/>
      <c r="B2828" s="3" t="str">
        <f t="shared" si="3"/>
        <v>shi_06m_m67_a3_001</v>
      </c>
      <c r="C2828" s="9" t="s">
        <v>2869</v>
      </c>
      <c r="D2828" s="12">
        <v>3.0</v>
      </c>
      <c r="E2828" s="12">
        <v>2182.855</v>
      </c>
      <c r="F2828" s="12">
        <v>0.237643</v>
      </c>
      <c r="G2828" s="14">
        <f>IFERROR(__xludf.DUMMYFUNCTION("FILTER(WholeNMJData!E:E,WholeNMJData!$B:$B=$B2828)"),311.3105)</f>
        <v>311.3105</v>
      </c>
      <c r="H2828" s="14">
        <f t="shared" si="4"/>
        <v>7.011825814</v>
      </c>
      <c r="I2828" s="14">
        <f>IFERROR(__xludf.DUMMYFUNCTION("FILTER(WholeNMJData!D:D,WholeNMJData!$B:$B=$B2828)"),166.7378)</f>
        <v>166.7378</v>
      </c>
    </row>
    <row r="2829">
      <c r="A2829" s="3"/>
      <c r="B2829" s="3" t="str">
        <f t="shared" si="3"/>
        <v>shi_06m_m67_a3_001</v>
      </c>
      <c r="C2829" s="9" t="s">
        <v>2870</v>
      </c>
      <c r="D2829" s="12">
        <v>6.0</v>
      </c>
      <c r="E2829" s="12">
        <v>2549.351</v>
      </c>
      <c r="F2829" s="12">
        <v>0.58347</v>
      </c>
      <c r="G2829" s="14">
        <f>IFERROR(__xludf.DUMMYFUNCTION("FILTER(WholeNMJData!E:E,WholeNMJData!$B:$B=$B2829)"),311.3105)</f>
        <v>311.3105</v>
      </c>
      <c r="H2829" s="14">
        <f t="shared" si="4"/>
        <v>8.189094168</v>
      </c>
      <c r="I2829" s="14">
        <f>IFERROR(__xludf.DUMMYFUNCTION("FILTER(WholeNMJData!D:D,WholeNMJData!$B:$B=$B2829)"),166.7378)</f>
        <v>166.7378</v>
      </c>
    </row>
    <row r="2830">
      <c r="A2830" s="3"/>
      <c r="B2830" s="3" t="str">
        <f t="shared" si="3"/>
        <v>shi_06m_m67_a3_001</v>
      </c>
      <c r="C2830" s="9" t="s">
        <v>2871</v>
      </c>
      <c r="D2830" s="12">
        <v>30.0</v>
      </c>
      <c r="E2830" s="12">
        <v>4274.595</v>
      </c>
      <c r="F2830" s="12">
        <v>0.660292</v>
      </c>
      <c r="G2830" s="14">
        <f>IFERROR(__xludf.DUMMYFUNCTION("FILTER(WholeNMJData!E:E,WholeNMJData!$B:$B=$B2830)"),311.3105)</f>
        <v>311.3105</v>
      </c>
      <c r="H2830" s="14">
        <f t="shared" si="4"/>
        <v>13.73096956</v>
      </c>
      <c r="I2830" s="14">
        <f>IFERROR(__xludf.DUMMYFUNCTION("FILTER(WholeNMJData!D:D,WholeNMJData!$B:$B=$B2830)"),166.7378)</f>
        <v>166.7378</v>
      </c>
    </row>
    <row r="2831">
      <c r="A2831" s="3"/>
      <c r="B2831" s="3" t="str">
        <f t="shared" si="3"/>
        <v>shi_06m_m67_a3_001</v>
      </c>
      <c r="C2831" s="9" t="s">
        <v>2872</v>
      </c>
      <c r="D2831" s="12">
        <v>21.0</v>
      </c>
      <c r="E2831" s="12">
        <v>3030.284</v>
      </c>
      <c r="F2831" s="12">
        <v>0.655801</v>
      </c>
      <c r="G2831" s="14">
        <f>IFERROR(__xludf.DUMMYFUNCTION("FILTER(WholeNMJData!E:E,WholeNMJData!$B:$B=$B2831)"),311.3105)</f>
        <v>311.3105</v>
      </c>
      <c r="H2831" s="14">
        <f t="shared" si="4"/>
        <v>9.733960146</v>
      </c>
      <c r="I2831" s="14">
        <f>IFERROR(__xludf.DUMMYFUNCTION("FILTER(WholeNMJData!D:D,WholeNMJData!$B:$B=$B2831)"),166.7378)</f>
        <v>166.7378</v>
      </c>
    </row>
    <row r="2832">
      <c r="A2832" s="3"/>
      <c r="B2832" s="3" t="str">
        <f t="shared" si="3"/>
        <v>shi_06m_m67_a3_001</v>
      </c>
      <c r="C2832" s="9" t="s">
        <v>2873</v>
      </c>
      <c r="D2832" s="12">
        <v>5.0</v>
      </c>
      <c r="E2832" s="12">
        <v>2514.254</v>
      </c>
      <c r="F2832" s="12">
        <v>0.322341</v>
      </c>
      <c r="G2832" s="14">
        <f>IFERROR(__xludf.DUMMYFUNCTION("FILTER(WholeNMJData!E:E,WholeNMJData!$B:$B=$B2832)"),311.3105)</f>
        <v>311.3105</v>
      </c>
      <c r="H2832" s="14">
        <f t="shared" si="4"/>
        <v>8.076354636</v>
      </c>
      <c r="I2832" s="14">
        <f>IFERROR(__xludf.DUMMYFUNCTION("FILTER(WholeNMJData!D:D,WholeNMJData!$B:$B=$B2832)"),166.7378)</f>
        <v>166.7378</v>
      </c>
    </row>
    <row r="2833">
      <c r="A2833" s="3"/>
      <c r="B2833" s="3" t="str">
        <f t="shared" si="3"/>
        <v>shi_06m_m67_a3_001</v>
      </c>
      <c r="C2833" s="9" t="s">
        <v>2874</v>
      </c>
      <c r="D2833" s="12">
        <v>4.0</v>
      </c>
      <c r="E2833" s="12">
        <v>2525.567</v>
      </c>
      <c r="F2833" s="12">
        <v>0.614477</v>
      </c>
      <c r="G2833" s="14">
        <f>IFERROR(__xludf.DUMMYFUNCTION("FILTER(WholeNMJData!E:E,WholeNMJData!$B:$B=$B2833)"),311.3105)</f>
        <v>311.3105</v>
      </c>
      <c r="H2833" s="14">
        <f t="shared" si="4"/>
        <v>8.112694561</v>
      </c>
      <c r="I2833" s="14">
        <f>IFERROR(__xludf.DUMMYFUNCTION("FILTER(WholeNMJData!D:D,WholeNMJData!$B:$B=$B2833)"),166.7378)</f>
        <v>166.7378</v>
      </c>
    </row>
    <row r="2834">
      <c r="A2834" s="3"/>
      <c r="B2834" s="3" t="str">
        <f t="shared" si="3"/>
        <v>shi_06m_m67_a3_001</v>
      </c>
      <c r="C2834" s="9" t="s">
        <v>2875</v>
      </c>
      <c r="D2834" s="12">
        <v>25.0</v>
      </c>
      <c r="E2834" s="12">
        <v>2817.355</v>
      </c>
      <c r="F2834" s="12">
        <v>0.705694</v>
      </c>
      <c r="G2834" s="14">
        <f>IFERROR(__xludf.DUMMYFUNCTION("FILTER(WholeNMJData!E:E,WholeNMJData!$B:$B=$B2834)"),311.3105)</f>
        <v>311.3105</v>
      </c>
      <c r="H2834" s="14">
        <f t="shared" si="4"/>
        <v>9.049983859</v>
      </c>
      <c r="I2834" s="14">
        <f>IFERROR(__xludf.DUMMYFUNCTION("FILTER(WholeNMJData!D:D,WholeNMJData!$B:$B=$B2834)"),166.7378)</f>
        <v>166.7378</v>
      </c>
    </row>
    <row r="2835">
      <c r="A2835" s="3"/>
      <c r="B2835" s="3" t="str">
        <f t="shared" si="3"/>
        <v>shi_06m_m67_a3_001</v>
      </c>
      <c r="C2835" s="9" t="s">
        <v>2876</v>
      </c>
      <c r="D2835" s="12">
        <v>9.0</v>
      </c>
      <c r="E2835" s="12">
        <v>2799.711</v>
      </c>
      <c r="F2835" s="12">
        <v>0.415956</v>
      </c>
      <c r="G2835" s="14">
        <f>IFERROR(__xludf.DUMMYFUNCTION("FILTER(WholeNMJData!E:E,WholeNMJData!$B:$B=$B2835)"),311.3105)</f>
        <v>311.3105</v>
      </c>
      <c r="H2835" s="14">
        <f t="shared" si="4"/>
        <v>8.993307325</v>
      </c>
      <c r="I2835" s="14">
        <f>IFERROR(__xludf.DUMMYFUNCTION("FILTER(WholeNMJData!D:D,WholeNMJData!$B:$B=$B2835)"),166.7378)</f>
        <v>166.7378</v>
      </c>
    </row>
    <row r="2836">
      <c r="A2836" s="3"/>
      <c r="B2836" s="3" t="str">
        <f t="shared" si="3"/>
        <v>shi_06m_m67_a3_001</v>
      </c>
      <c r="C2836" s="9" t="s">
        <v>2877</v>
      </c>
      <c r="D2836" s="12">
        <v>31.0</v>
      </c>
      <c r="E2836" s="12">
        <v>3919.977</v>
      </c>
      <c r="F2836" s="12">
        <v>0.535589</v>
      </c>
      <c r="G2836" s="14">
        <f>IFERROR(__xludf.DUMMYFUNCTION("FILTER(WholeNMJData!E:E,WholeNMJData!$B:$B=$B2836)"),311.3105)</f>
        <v>311.3105</v>
      </c>
      <c r="H2836" s="14">
        <f t="shared" si="4"/>
        <v>12.59185604</v>
      </c>
      <c r="I2836" s="14">
        <f>IFERROR(__xludf.DUMMYFUNCTION("FILTER(WholeNMJData!D:D,WholeNMJData!$B:$B=$B2836)"),166.7378)</f>
        <v>166.7378</v>
      </c>
    </row>
    <row r="2837">
      <c r="A2837" s="3"/>
      <c r="B2837" s="3" t="str">
        <f t="shared" si="3"/>
        <v>shi_06m_m67_a3_001</v>
      </c>
      <c r="C2837" s="9" t="s">
        <v>2878</v>
      </c>
      <c r="D2837" s="12">
        <v>7.0</v>
      </c>
      <c r="E2837" s="12">
        <v>2188.07</v>
      </c>
      <c r="F2837" s="12">
        <v>0.207559</v>
      </c>
      <c r="G2837" s="14">
        <f>IFERROR(__xludf.DUMMYFUNCTION("FILTER(WholeNMJData!E:E,WholeNMJData!$B:$B=$B2837)"),311.3105)</f>
        <v>311.3105</v>
      </c>
      <c r="H2837" s="14">
        <f t="shared" si="4"/>
        <v>7.028577578</v>
      </c>
      <c r="I2837" s="14">
        <f>IFERROR(__xludf.DUMMYFUNCTION("FILTER(WholeNMJData!D:D,WholeNMJData!$B:$B=$B2837)"),166.7378)</f>
        <v>166.7378</v>
      </c>
    </row>
    <row r="2838">
      <c r="A2838" s="3"/>
      <c r="B2838" s="3" t="str">
        <f t="shared" si="3"/>
        <v>shi_06m_m67_a3_001</v>
      </c>
      <c r="C2838" s="9" t="s">
        <v>2879</v>
      </c>
      <c r="D2838" s="12">
        <v>3.0</v>
      </c>
      <c r="E2838" s="12">
        <v>2323.615</v>
      </c>
      <c r="F2838" s="12">
        <v>0.374259</v>
      </c>
      <c r="G2838" s="14">
        <f>IFERROR(__xludf.DUMMYFUNCTION("FILTER(WholeNMJData!E:E,WholeNMJData!$B:$B=$B2838)"),311.3105)</f>
        <v>311.3105</v>
      </c>
      <c r="H2838" s="14">
        <f t="shared" si="4"/>
        <v>7.463978889</v>
      </c>
      <c r="I2838" s="14">
        <f>IFERROR(__xludf.DUMMYFUNCTION("FILTER(WholeNMJData!D:D,WholeNMJData!$B:$B=$B2838)"),166.7378)</f>
        <v>166.7378</v>
      </c>
    </row>
    <row r="2839">
      <c r="A2839" s="3"/>
      <c r="B2839" s="3" t="str">
        <f t="shared" si="3"/>
        <v>shi_06m_m67_a3_001</v>
      </c>
      <c r="C2839" s="9" t="s">
        <v>2880</v>
      </c>
      <c r="D2839" s="12">
        <v>9.0</v>
      </c>
      <c r="E2839" s="12">
        <v>2611.317</v>
      </c>
      <c r="F2839" s="12">
        <v>0.528086</v>
      </c>
      <c r="G2839" s="14">
        <f>IFERROR(__xludf.DUMMYFUNCTION("FILTER(WholeNMJData!E:E,WholeNMJData!$B:$B=$B2839)"),311.3105)</f>
        <v>311.3105</v>
      </c>
      <c r="H2839" s="14">
        <f t="shared" si="4"/>
        <v>8.388143028</v>
      </c>
      <c r="I2839" s="14">
        <f>IFERROR(__xludf.DUMMYFUNCTION("FILTER(WholeNMJData!D:D,WholeNMJData!$B:$B=$B2839)"),166.7378)</f>
        <v>166.7378</v>
      </c>
    </row>
    <row r="2840">
      <c r="A2840" s="3"/>
      <c r="B2840" s="3" t="str">
        <f t="shared" si="3"/>
        <v>shi_06m_m67_a3_002</v>
      </c>
      <c r="C2840" s="9" t="s">
        <v>2881</v>
      </c>
      <c r="D2840" s="12">
        <v>62.0</v>
      </c>
      <c r="E2840" s="12">
        <v>2030.236</v>
      </c>
      <c r="F2840" s="12">
        <v>0.94348</v>
      </c>
      <c r="G2840" s="14">
        <f>IFERROR(__xludf.DUMMYFUNCTION("FILTER(WholeNMJData!E:E,WholeNMJData!$B:$B=$B2840)"),175.1075)</f>
        <v>175.1075</v>
      </c>
      <c r="H2840" s="14">
        <f t="shared" si="4"/>
        <v>11.5942264</v>
      </c>
      <c r="I2840" s="14">
        <f>IFERROR(__xludf.DUMMYFUNCTION("FILTER(WholeNMJData!D:D,WholeNMJData!$B:$B=$B2840)"),142.4356)</f>
        <v>142.4356</v>
      </c>
    </row>
    <row r="2841">
      <c r="A2841" s="3"/>
      <c r="B2841" s="3" t="str">
        <f t="shared" si="3"/>
        <v>shi_06m_m67_a3_002</v>
      </c>
      <c r="C2841" s="9" t="s">
        <v>2882</v>
      </c>
      <c r="D2841" s="12">
        <v>5.0</v>
      </c>
      <c r="E2841" s="12">
        <v>1323.423</v>
      </c>
      <c r="F2841" s="12">
        <v>0.20447</v>
      </c>
      <c r="G2841" s="14">
        <f>IFERROR(__xludf.DUMMYFUNCTION("FILTER(WholeNMJData!E:E,WholeNMJData!$B:$B=$B2841)"),175.1075)</f>
        <v>175.1075</v>
      </c>
      <c r="H2841" s="14">
        <f t="shared" si="4"/>
        <v>7.55777451</v>
      </c>
      <c r="I2841" s="14">
        <f>IFERROR(__xludf.DUMMYFUNCTION("FILTER(WholeNMJData!D:D,WholeNMJData!$B:$B=$B2841)"),142.4356)</f>
        <v>142.4356</v>
      </c>
    </row>
    <row r="2842">
      <c r="A2842" s="3"/>
      <c r="B2842" s="3" t="str">
        <f t="shared" si="3"/>
        <v>shi_06m_m67_a3_002</v>
      </c>
      <c r="C2842" s="9" t="s">
        <v>2883</v>
      </c>
      <c r="D2842" s="12">
        <v>4.0</v>
      </c>
      <c r="E2842" s="12">
        <v>1040.955</v>
      </c>
      <c r="F2842" s="12">
        <v>0.264322</v>
      </c>
      <c r="G2842" s="14">
        <f>IFERROR(__xludf.DUMMYFUNCTION("FILTER(WholeNMJData!E:E,WholeNMJData!$B:$B=$B2842)"),175.1075)</f>
        <v>175.1075</v>
      </c>
      <c r="H2842" s="14">
        <f t="shared" si="4"/>
        <v>5.944662564</v>
      </c>
      <c r="I2842" s="14">
        <f>IFERROR(__xludf.DUMMYFUNCTION("FILTER(WholeNMJData!D:D,WholeNMJData!$B:$B=$B2842)"),142.4356)</f>
        <v>142.4356</v>
      </c>
    </row>
    <row r="2843">
      <c r="A2843" s="3"/>
      <c r="B2843" s="3" t="str">
        <f t="shared" si="3"/>
        <v>shi_06m_m67_a3_002</v>
      </c>
      <c r="C2843" s="9" t="s">
        <v>2884</v>
      </c>
      <c r="D2843" s="12">
        <v>4.0</v>
      </c>
      <c r="E2843" s="12">
        <v>1436.898</v>
      </c>
      <c r="F2843" s="12">
        <v>0.499879</v>
      </c>
      <c r="G2843" s="14">
        <f>IFERROR(__xludf.DUMMYFUNCTION("FILTER(WholeNMJData!E:E,WholeNMJData!$B:$B=$B2843)"),175.1075)</f>
        <v>175.1075</v>
      </c>
      <c r="H2843" s="14">
        <f t="shared" si="4"/>
        <v>8.205805005</v>
      </c>
      <c r="I2843" s="14">
        <f>IFERROR(__xludf.DUMMYFUNCTION("FILTER(WholeNMJData!D:D,WholeNMJData!$B:$B=$B2843)"),142.4356)</f>
        <v>142.4356</v>
      </c>
    </row>
    <row r="2844">
      <c r="A2844" s="3"/>
      <c r="B2844" s="3" t="str">
        <f t="shared" si="3"/>
        <v>shi_06m_m67_a3_002</v>
      </c>
      <c r="C2844" s="9" t="s">
        <v>2885</v>
      </c>
      <c r="D2844" s="12">
        <v>4.0</v>
      </c>
      <c r="E2844" s="12">
        <v>1333.001</v>
      </c>
      <c r="F2844" s="12">
        <v>0.324577</v>
      </c>
      <c r="G2844" s="14">
        <f>IFERROR(__xludf.DUMMYFUNCTION("FILTER(WholeNMJData!E:E,WholeNMJData!$B:$B=$B2844)"),175.1075)</f>
        <v>175.1075</v>
      </c>
      <c r="H2844" s="14">
        <f t="shared" si="4"/>
        <v>7.612472338</v>
      </c>
      <c r="I2844" s="14">
        <f>IFERROR(__xludf.DUMMYFUNCTION("FILTER(WholeNMJData!D:D,WholeNMJData!$B:$B=$B2844)"),142.4356)</f>
        <v>142.4356</v>
      </c>
    </row>
    <row r="2845">
      <c r="A2845" s="3"/>
      <c r="B2845" s="3" t="str">
        <f t="shared" si="3"/>
        <v>shi_06m_m67_a3_002</v>
      </c>
      <c r="C2845" s="9" t="s">
        <v>2886</v>
      </c>
      <c r="D2845" s="12">
        <v>15.0</v>
      </c>
      <c r="E2845" s="12">
        <v>1860.315</v>
      </c>
      <c r="F2845" s="12">
        <v>1.184046</v>
      </c>
      <c r="G2845" s="14">
        <f>IFERROR(__xludf.DUMMYFUNCTION("FILTER(WholeNMJData!E:E,WholeNMJData!$B:$B=$B2845)"),175.1075)</f>
        <v>175.1075</v>
      </c>
      <c r="H2845" s="14">
        <f t="shared" si="4"/>
        <v>10.62384535</v>
      </c>
      <c r="I2845" s="14">
        <f>IFERROR(__xludf.DUMMYFUNCTION("FILTER(WholeNMJData!D:D,WholeNMJData!$B:$B=$B2845)"),142.4356)</f>
        <v>142.4356</v>
      </c>
    </row>
    <row r="2846">
      <c r="A2846" s="3"/>
      <c r="B2846" s="3" t="str">
        <f t="shared" si="3"/>
        <v>shi_06m_m67_a3_002</v>
      </c>
      <c r="C2846" s="9" t="s">
        <v>2887</v>
      </c>
      <c r="D2846" s="12">
        <v>8.0</v>
      </c>
      <c r="E2846" s="12">
        <v>1473.76</v>
      </c>
      <c r="F2846" s="12">
        <v>0.556366</v>
      </c>
      <c r="G2846" s="14">
        <f>IFERROR(__xludf.DUMMYFUNCTION("FILTER(WholeNMJData!E:E,WholeNMJData!$B:$B=$B2846)"),175.1075)</f>
        <v>175.1075</v>
      </c>
      <c r="H2846" s="14">
        <f t="shared" si="4"/>
        <v>8.416315692</v>
      </c>
      <c r="I2846" s="14">
        <f>IFERROR(__xludf.DUMMYFUNCTION("FILTER(WholeNMJData!D:D,WholeNMJData!$B:$B=$B2846)"),142.4356)</f>
        <v>142.4356</v>
      </c>
    </row>
    <row r="2847">
      <c r="A2847" s="3"/>
      <c r="B2847" s="3" t="str">
        <f t="shared" si="3"/>
        <v>shi_06m_m67_a3_002</v>
      </c>
      <c r="C2847" s="9" t="s">
        <v>2888</v>
      </c>
      <c r="D2847" s="12">
        <v>4.0</v>
      </c>
      <c r="E2847" s="12">
        <v>1200.711</v>
      </c>
      <c r="F2847" s="12">
        <v>0.571353</v>
      </c>
      <c r="G2847" s="14">
        <f>IFERROR(__xludf.DUMMYFUNCTION("FILTER(WholeNMJData!E:E,WholeNMJData!$B:$B=$B2847)"),175.1075)</f>
        <v>175.1075</v>
      </c>
      <c r="H2847" s="14">
        <f t="shared" si="4"/>
        <v>6.856993561</v>
      </c>
      <c r="I2847" s="14">
        <f>IFERROR(__xludf.DUMMYFUNCTION("FILTER(WholeNMJData!D:D,WholeNMJData!$B:$B=$B2847)"),142.4356)</f>
        <v>142.4356</v>
      </c>
    </row>
    <row r="2848">
      <c r="A2848" s="3"/>
      <c r="B2848" s="3" t="str">
        <f t="shared" si="3"/>
        <v>shi_06m_m67_a3_002</v>
      </c>
      <c r="C2848" s="9" t="s">
        <v>2889</v>
      </c>
      <c r="D2848" s="12">
        <v>3.0</v>
      </c>
      <c r="E2848" s="12">
        <v>1422.296</v>
      </c>
      <c r="F2848" s="12">
        <v>0.378487</v>
      </c>
      <c r="G2848" s="14">
        <f>IFERROR(__xludf.DUMMYFUNCTION("FILTER(WholeNMJData!E:E,WholeNMJData!$B:$B=$B2848)"),175.1075)</f>
        <v>175.1075</v>
      </c>
      <c r="H2848" s="14">
        <f t="shared" si="4"/>
        <v>8.12241623</v>
      </c>
      <c r="I2848" s="14">
        <f>IFERROR(__xludf.DUMMYFUNCTION("FILTER(WholeNMJData!D:D,WholeNMJData!$B:$B=$B2848)"),142.4356)</f>
        <v>142.4356</v>
      </c>
    </row>
    <row r="2849">
      <c r="A2849" s="3"/>
      <c r="B2849" s="3" t="str">
        <f t="shared" si="3"/>
        <v>shi_06m_m67_a3_002</v>
      </c>
      <c r="C2849" s="9" t="s">
        <v>2890</v>
      </c>
      <c r="D2849" s="12">
        <v>10.0</v>
      </c>
      <c r="E2849" s="12">
        <v>1831.629</v>
      </c>
      <c r="F2849" s="12">
        <v>0.49415</v>
      </c>
      <c r="G2849" s="14">
        <f>IFERROR(__xludf.DUMMYFUNCTION("FILTER(WholeNMJData!E:E,WholeNMJData!$B:$B=$B2849)"),175.1075)</f>
        <v>175.1075</v>
      </c>
      <c r="H2849" s="14">
        <f t="shared" si="4"/>
        <v>10.46002598</v>
      </c>
      <c r="I2849" s="14">
        <f>IFERROR(__xludf.DUMMYFUNCTION("FILTER(WholeNMJData!D:D,WholeNMJData!$B:$B=$B2849)"),142.4356)</f>
        <v>142.4356</v>
      </c>
    </row>
    <row r="2850">
      <c r="A2850" s="3"/>
      <c r="B2850" s="3" t="str">
        <f t="shared" si="3"/>
        <v>shi_06m_m67_a3_002</v>
      </c>
      <c r="C2850" s="9" t="s">
        <v>2891</v>
      </c>
      <c r="D2850" s="12">
        <v>4.0</v>
      </c>
      <c r="E2850" s="12">
        <v>1682.312</v>
      </c>
      <c r="F2850" s="12">
        <v>0.474295</v>
      </c>
      <c r="G2850" s="14">
        <f>IFERROR(__xludf.DUMMYFUNCTION("FILTER(WholeNMJData!E:E,WholeNMJData!$B:$B=$B2850)"),175.1075)</f>
        <v>175.1075</v>
      </c>
      <c r="H2850" s="14">
        <f t="shared" si="4"/>
        <v>9.607309795</v>
      </c>
      <c r="I2850" s="14">
        <f>IFERROR(__xludf.DUMMYFUNCTION("FILTER(WholeNMJData!D:D,WholeNMJData!$B:$B=$B2850)"),142.4356)</f>
        <v>142.4356</v>
      </c>
    </row>
    <row r="2851">
      <c r="A2851" s="3"/>
      <c r="B2851" s="3" t="str">
        <f t="shared" si="3"/>
        <v>shi_06m_m67_a3_002</v>
      </c>
      <c r="C2851" s="9" t="s">
        <v>2892</v>
      </c>
      <c r="D2851" s="12">
        <v>24.0</v>
      </c>
      <c r="E2851" s="12">
        <v>1786.183</v>
      </c>
      <c r="F2851" s="12">
        <v>0.729315</v>
      </c>
      <c r="G2851" s="14">
        <f>IFERROR(__xludf.DUMMYFUNCTION("FILTER(WholeNMJData!E:E,WholeNMJData!$B:$B=$B2851)"),175.1075)</f>
        <v>175.1075</v>
      </c>
      <c r="H2851" s="14">
        <f t="shared" si="4"/>
        <v>10.20049398</v>
      </c>
      <c r="I2851" s="14">
        <f>IFERROR(__xludf.DUMMYFUNCTION("FILTER(WholeNMJData!D:D,WholeNMJData!$B:$B=$B2851)"),142.4356)</f>
        <v>142.4356</v>
      </c>
    </row>
    <row r="2852">
      <c r="A2852" s="3"/>
      <c r="B2852" s="3" t="str">
        <f t="shared" si="3"/>
        <v>shi_06m_m67_a3_002</v>
      </c>
      <c r="C2852" s="9" t="s">
        <v>2893</v>
      </c>
      <c r="D2852" s="12">
        <v>4.0</v>
      </c>
      <c r="E2852" s="12">
        <v>1330.776</v>
      </c>
      <c r="F2852" s="12">
        <v>0.123231</v>
      </c>
      <c r="G2852" s="14">
        <f>IFERROR(__xludf.DUMMYFUNCTION("FILTER(WholeNMJData!E:E,WholeNMJData!$B:$B=$B2852)"),175.1075)</f>
        <v>175.1075</v>
      </c>
      <c r="H2852" s="14">
        <f t="shared" si="4"/>
        <v>7.599765858</v>
      </c>
      <c r="I2852" s="14">
        <f>IFERROR(__xludf.DUMMYFUNCTION("FILTER(WholeNMJData!D:D,WholeNMJData!$B:$B=$B2852)"),142.4356)</f>
        <v>142.4356</v>
      </c>
    </row>
    <row r="2853">
      <c r="A2853" s="3"/>
      <c r="B2853" s="3" t="str">
        <f t="shared" si="3"/>
        <v>shi_06m_m67_a3_002</v>
      </c>
      <c r="C2853" s="9" t="s">
        <v>2894</v>
      </c>
      <c r="D2853" s="12">
        <v>5.0</v>
      </c>
      <c r="E2853" s="12">
        <v>1587.0</v>
      </c>
      <c r="F2853" s="12">
        <v>0.506361</v>
      </c>
      <c r="G2853" s="14">
        <f>IFERROR(__xludf.DUMMYFUNCTION("FILTER(WholeNMJData!E:E,WholeNMJData!$B:$B=$B2853)"),175.1075)</f>
        <v>175.1075</v>
      </c>
      <c r="H2853" s="14">
        <f t="shared" si="4"/>
        <v>9.063004155</v>
      </c>
      <c r="I2853" s="14">
        <f>IFERROR(__xludf.DUMMYFUNCTION("FILTER(WholeNMJData!D:D,WholeNMJData!$B:$B=$B2853)"),142.4356)</f>
        <v>142.4356</v>
      </c>
    </row>
    <row r="2854">
      <c r="A2854" s="3"/>
      <c r="B2854" s="3" t="str">
        <f t="shared" si="3"/>
        <v>shi_06m_m67_a3_002</v>
      </c>
      <c r="C2854" s="9" t="s">
        <v>2895</v>
      </c>
      <c r="D2854" s="12">
        <v>5.0</v>
      </c>
      <c r="E2854" s="12">
        <v>1403.176</v>
      </c>
      <c r="F2854" s="12">
        <v>1.006465</v>
      </c>
      <c r="G2854" s="14">
        <f>IFERROR(__xludf.DUMMYFUNCTION("FILTER(WholeNMJData!E:E,WholeNMJData!$B:$B=$B2854)"),175.1075)</f>
        <v>175.1075</v>
      </c>
      <c r="H2854" s="14">
        <f t="shared" si="4"/>
        <v>8.013226161</v>
      </c>
      <c r="I2854" s="14">
        <f>IFERROR(__xludf.DUMMYFUNCTION("FILTER(WholeNMJData!D:D,WholeNMJData!$B:$B=$B2854)"),142.4356)</f>
        <v>142.4356</v>
      </c>
    </row>
    <row r="2855">
      <c r="A2855" s="3"/>
      <c r="B2855" s="3" t="str">
        <f t="shared" si="3"/>
        <v>shi_06m_m67_a3_002</v>
      </c>
      <c r="C2855" s="9" t="s">
        <v>2896</v>
      </c>
      <c r="D2855" s="12">
        <v>5.0</v>
      </c>
      <c r="E2855" s="12">
        <v>1203.949</v>
      </c>
      <c r="F2855" s="12">
        <v>0.380679</v>
      </c>
      <c r="G2855" s="14">
        <f>IFERROR(__xludf.DUMMYFUNCTION("FILTER(WholeNMJData!E:E,WholeNMJData!$B:$B=$B2855)"),175.1075)</f>
        <v>175.1075</v>
      </c>
      <c r="H2855" s="14">
        <f t="shared" si="4"/>
        <v>6.875485059</v>
      </c>
      <c r="I2855" s="14">
        <f>IFERROR(__xludf.DUMMYFUNCTION("FILTER(WholeNMJData!D:D,WholeNMJData!$B:$B=$B2855)"),142.4356)</f>
        <v>142.4356</v>
      </c>
    </row>
    <row r="2856">
      <c r="A2856" s="3"/>
      <c r="B2856" s="3" t="str">
        <f t="shared" si="3"/>
        <v>shi_06m_m67_a3_002</v>
      </c>
      <c r="C2856" s="9" t="s">
        <v>2897</v>
      </c>
      <c r="D2856" s="12">
        <v>3.0</v>
      </c>
      <c r="E2856" s="12">
        <v>1407.669</v>
      </c>
      <c r="F2856" s="12">
        <v>0.496137</v>
      </c>
      <c r="G2856" s="14">
        <f>IFERROR(__xludf.DUMMYFUNCTION("FILTER(WholeNMJData!E:E,WholeNMJData!$B:$B=$B2856)"),175.1075)</f>
        <v>175.1075</v>
      </c>
      <c r="H2856" s="14">
        <f t="shared" si="4"/>
        <v>8.038884685</v>
      </c>
      <c r="I2856" s="14">
        <f>IFERROR(__xludf.DUMMYFUNCTION("FILTER(WholeNMJData!D:D,WholeNMJData!$B:$B=$B2856)"),142.4356)</f>
        <v>142.4356</v>
      </c>
    </row>
    <row r="2857">
      <c r="A2857" s="3"/>
      <c r="B2857" s="3" t="str">
        <f t="shared" si="3"/>
        <v>shi_06m_m67_a3_002</v>
      </c>
      <c r="C2857" s="9" t="s">
        <v>2898</v>
      </c>
      <c r="D2857" s="12">
        <v>4.0</v>
      </c>
      <c r="E2857" s="12">
        <v>1759.78</v>
      </c>
      <c r="F2857" s="12">
        <v>0.668876</v>
      </c>
      <c r="G2857" s="14">
        <f>IFERROR(__xludf.DUMMYFUNCTION("FILTER(WholeNMJData!E:E,WholeNMJData!$B:$B=$B2857)"),175.1075)</f>
        <v>175.1075</v>
      </c>
      <c r="H2857" s="14">
        <f t="shared" si="4"/>
        <v>10.04971232</v>
      </c>
      <c r="I2857" s="14">
        <f>IFERROR(__xludf.DUMMYFUNCTION("FILTER(WholeNMJData!D:D,WholeNMJData!$B:$B=$B2857)"),142.4356)</f>
        <v>142.4356</v>
      </c>
    </row>
    <row r="2858">
      <c r="A2858" s="3"/>
      <c r="B2858" s="3" t="str">
        <f t="shared" si="3"/>
        <v>shi_06m_m67_a3_002</v>
      </c>
      <c r="C2858" s="9" t="s">
        <v>2899</v>
      </c>
      <c r="D2858" s="12">
        <v>31.0</v>
      </c>
      <c r="E2858" s="12">
        <v>2098.788</v>
      </c>
      <c r="F2858" s="12">
        <v>0.732499</v>
      </c>
      <c r="G2858" s="14">
        <f>IFERROR(__xludf.DUMMYFUNCTION("FILTER(WholeNMJData!E:E,WholeNMJData!$B:$B=$B2858)"),175.1075)</f>
        <v>175.1075</v>
      </c>
      <c r="H2858" s="14">
        <f t="shared" si="4"/>
        <v>11.98571163</v>
      </c>
      <c r="I2858" s="14">
        <f>IFERROR(__xludf.DUMMYFUNCTION("FILTER(WholeNMJData!D:D,WholeNMJData!$B:$B=$B2858)"),142.4356)</f>
        <v>142.4356</v>
      </c>
    </row>
    <row r="2859">
      <c r="A2859" s="3"/>
      <c r="B2859" s="3" t="str">
        <f t="shared" si="3"/>
        <v>shi_06m_m67_a3_002</v>
      </c>
      <c r="C2859" s="9" t="s">
        <v>2900</v>
      </c>
      <c r="D2859" s="12">
        <v>3.0</v>
      </c>
      <c r="E2859" s="12">
        <v>1525.347</v>
      </c>
      <c r="F2859" s="12">
        <v>0.424063</v>
      </c>
      <c r="G2859" s="14">
        <f>IFERROR(__xludf.DUMMYFUNCTION("FILTER(WholeNMJData!E:E,WholeNMJData!$B:$B=$B2859)"),175.1075)</f>
        <v>175.1075</v>
      </c>
      <c r="H2859" s="14">
        <f t="shared" si="4"/>
        <v>8.710917579</v>
      </c>
      <c r="I2859" s="14">
        <f>IFERROR(__xludf.DUMMYFUNCTION("FILTER(WholeNMJData!D:D,WholeNMJData!$B:$B=$B2859)"),142.4356)</f>
        <v>142.4356</v>
      </c>
    </row>
    <row r="2860">
      <c r="A2860" s="3"/>
      <c r="B2860" s="3" t="str">
        <f t="shared" si="3"/>
        <v>shi_06m_m67_a3_002</v>
      </c>
      <c r="C2860" s="9" t="s">
        <v>2901</v>
      </c>
      <c r="D2860" s="12">
        <v>4.0</v>
      </c>
      <c r="E2860" s="12">
        <v>1627.414</v>
      </c>
      <c r="F2860" s="12">
        <v>0.609079</v>
      </c>
      <c r="G2860" s="14">
        <f>IFERROR(__xludf.DUMMYFUNCTION("FILTER(WholeNMJData!E:E,WholeNMJData!$B:$B=$B2860)"),175.1075)</f>
        <v>175.1075</v>
      </c>
      <c r="H2860" s="14">
        <f t="shared" si="4"/>
        <v>9.293799523</v>
      </c>
      <c r="I2860" s="14">
        <f>IFERROR(__xludf.DUMMYFUNCTION("FILTER(WholeNMJData!D:D,WholeNMJData!$B:$B=$B2860)"),142.4356)</f>
        <v>142.4356</v>
      </c>
    </row>
    <row r="2861">
      <c r="A2861" s="3"/>
      <c r="B2861" s="3" t="str">
        <f t="shared" si="3"/>
        <v>shi_06m_m67_a3_002</v>
      </c>
      <c r="C2861" s="9" t="s">
        <v>2902</v>
      </c>
      <c r="D2861" s="12">
        <v>3.0</v>
      </c>
      <c r="E2861" s="12">
        <v>1364.22</v>
      </c>
      <c r="F2861" s="12">
        <v>0.294323</v>
      </c>
      <c r="G2861" s="14">
        <f>IFERROR(__xludf.DUMMYFUNCTION("FILTER(WholeNMJData!E:E,WholeNMJData!$B:$B=$B2861)"),175.1075)</f>
        <v>175.1075</v>
      </c>
      <c r="H2861" s="14">
        <f t="shared" si="4"/>
        <v>7.790757106</v>
      </c>
      <c r="I2861" s="14">
        <f>IFERROR(__xludf.DUMMYFUNCTION("FILTER(WholeNMJData!D:D,WholeNMJData!$B:$B=$B2861)"),142.4356)</f>
        <v>142.4356</v>
      </c>
    </row>
    <row r="2862">
      <c r="A2862" s="3"/>
      <c r="B2862" s="3" t="str">
        <f t="shared" si="3"/>
        <v>shi_06m_m67_a3_002</v>
      </c>
      <c r="C2862" s="9" t="s">
        <v>2903</v>
      </c>
      <c r="D2862" s="12">
        <v>4.0</v>
      </c>
      <c r="E2862" s="12">
        <v>1425.141</v>
      </c>
      <c r="F2862" s="12">
        <v>0.48312</v>
      </c>
      <c r="G2862" s="14">
        <f>IFERROR(__xludf.DUMMYFUNCTION("FILTER(WholeNMJData!E:E,WholeNMJData!$B:$B=$B2862)"),175.1075)</f>
        <v>175.1075</v>
      </c>
      <c r="H2862" s="14">
        <f t="shared" si="4"/>
        <v>8.138663392</v>
      </c>
      <c r="I2862" s="14">
        <f>IFERROR(__xludf.DUMMYFUNCTION("FILTER(WholeNMJData!D:D,WholeNMJData!$B:$B=$B2862)"),142.4356)</f>
        <v>142.4356</v>
      </c>
    </row>
    <row r="2863">
      <c r="A2863" s="3"/>
      <c r="B2863" s="3" t="str">
        <f t="shared" si="3"/>
        <v>shi_06m_m67_a3_002</v>
      </c>
      <c r="C2863" s="9" t="s">
        <v>2904</v>
      </c>
      <c r="D2863" s="12">
        <v>11.0</v>
      </c>
      <c r="E2863" s="12">
        <v>1490.012</v>
      </c>
      <c r="F2863" s="12">
        <v>0.575599</v>
      </c>
      <c r="G2863" s="14">
        <f>IFERROR(__xludf.DUMMYFUNCTION("FILTER(WholeNMJData!E:E,WholeNMJData!$B:$B=$B2863)"),175.1075)</f>
        <v>175.1075</v>
      </c>
      <c r="H2863" s="14">
        <f t="shared" si="4"/>
        <v>8.50912725</v>
      </c>
      <c r="I2863" s="14">
        <f>IFERROR(__xludf.DUMMYFUNCTION("FILTER(WholeNMJData!D:D,WholeNMJData!$B:$B=$B2863)"),142.4356)</f>
        <v>142.4356</v>
      </c>
    </row>
    <row r="2864">
      <c r="A2864" s="3"/>
      <c r="B2864" s="3" t="str">
        <f t="shared" si="3"/>
        <v>shi_06m_m67_a3_002</v>
      </c>
      <c r="C2864" s="9" t="s">
        <v>2905</v>
      </c>
      <c r="D2864" s="12">
        <v>3.0</v>
      </c>
      <c r="E2864" s="12">
        <v>1272.088</v>
      </c>
      <c r="F2864" s="12">
        <v>0.458172</v>
      </c>
      <c r="G2864" s="14">
        <f>IFERROR(__xludf.DUMMYFUNCTION("FILTER(WholeNMJData!E:E,WholeNMJData!$B:$B=$B2864)"),175.1075)</f>
        <v>175.1075</v>
      </c>
      <c r="H2864" s="14">
        <f t="shared" si="4"/>
        <v>7.264611739</v>
      </c>
      <c r="I2864" s="14">
        <f>IFERROR(__xludf.DUMMYFUNCTION("FILTER(WholeNMJData!D:D,WholeNMJData!$B:$B=$B2864)"),142.4356)</f>
        <v>142.4356</v>
      </c>
    </row>
    <row r="2865">
      <c r="A2865" s="3"/>
      <c r="B2865" s="3" t="str">
        <f t="shared" si="3"/>
        <v>shi_06m_m67_a3_002</v>
      </c>
      <c r="C2865" s="9" t="s">
        <v>2906</v>
      </c>
      <c r="D2865" s="12">
        <v>31.0</v>
      </c>
      <c r="E2865" s="12">
        <v>2143.176</v>
      </c>
      <c r="F2865" s="12">
        <v>1.150802</v>
      </c>
      <c r="G2865" s="14">
        <f>IFERROR(__xludf.DUMMYFUNCTION("FILTER(WholeNMJData!E:E,WholeNMJData!$B:$B=$B2865)"),175.1075)</f>
        <v>175.1075</v>
      </c>
      <c r="H2865" s="14">
        <f t="shared" si="4"/>
        <v>12.23920163</v>
      </c>
      <c r="I2865" s="14">
        <f>IFERROR(__xludf.DUMMYFUNCTION("FILTER(WholeNMJData!D:D,WholeNMJData!$B:$B=$B2865)"),142.4356)</f>
        <v>142.4356</v>
      </c>
    </row>
    <row r="2866">
      <c r="A2866" s="3"/>
      <c r="B2866" s="3" t="str">
        <f t="shared" si="3"/>
        <v>shi_06m_m67_a3_002</v>
      </c>
      <c r="C2866" s="9" t="s">
        <v>2907</v>
      </c>
      <c r="D2866" s="12">
        <v>4.0</v>
      </c>
      <c r="E2866" s="12">
        <v>1490.088</v>
      </c>
      <c r="F2866" s="12">
        <v>0.212945</v>
      </c>
      <c r="G2866" s="14">
        <f>IFERROR(__xludf.DUMMYFUNCTION("FILTER(WholeNMJData!E:E,WholeNMJData!$B:$B=$B2866)"),175.1075)</f>
        <v>175.1075</v>
      </c>
      <c r="H2866" s="14">
        <f t="shared" si="4"/>
        <v>8.50956127</v>
      </c>
      <c r="I2866" s="14">
        <f>IFERROR(__xludf.DUMMYFUNCTION("FILTER(WholeNMJData!D:D,WholeNMJData!$B:$B=$B2866)"),142.4356)</f>
        <v>142.4356</v>
      </c>
    </row>
    <row r="2867">
      <c r="A2867" s="3"/>
      <c r="B2867" s="3" t="str">
        <f t="shared" si="3"/>
        <v>shi_06m_m67_a3_002</v>
      </c>
      <c r="C2867" s="9" t="s">
        <v>2908</v>
      </c>
      <c r="D2867" s="12">
        <v>11.0</v>
      </c>
      <c r="E2867" s="12">
        <v>3403.694</v>
      </c>
      <c r="F2867" s="12">
        <v>0.676353</v>
      </c>
      <c r="G2867" s="14">
        <f>IFERROR(__xludf.DUMMYFUNCTION("FILTER(WholeNMJData!E:E,WholeNMJData!$B:$B=$B2867)"),175.1075)</f>
        <v>175.1075</v>
      </c>
      <c r="H2867" s="14">
        <f t="shared" si="4"/>
        <v>19.43773967</v>
      </c>
      <c r="I2867" s="14">
        <f>IFERROR(__xludf.DUMMYFUNCTION("FILTER(WholeNMJData!D:D,WholeNMJData!$B:$B=$B2867)"),142.4356)</f>
        <v>142.4356</v>
      </c>
    </row>
    <row r="2868">
      <c r="A2868" s="3"/>
      <c r="B2868" s="3" t="str">
        <f t="shared" si="3"/>
        <v>shi_06m_m67_a3_002</v>
      </c>
      <c r="C2868" s="9" t="s">
        <v>2909</v>
      </c>
      <c r="D2868" s="12">
        <v>5.0</v>
      </c>
      <c r="E2868" s="12">
        <v>1841.05</v>
      </c>
      <c r="F2868" s="12">
        <v>0.272009</v>
      </c>
      <c r="G2868" s="14">
        <f>IFERROR(__xludf.DUMMYFUNCTION("FILTER(WholeNMJData!E:E,WholeNMJData!$B:$B=$B2868)"),175.1075)</f>
        <v>175.1075</v>
      </c>
      <c r="H2868" s="14">
        <f t="shared" si="4"/>
        <v>10.51382722</v>
      </c>
      <c r="I2868" s="14">
        <f>IFERROR(__xludf.DUMMYFUNCTION("FILTER(WholeNMJData!D:D,WholeNMJData!$B:$B=$B2868)"),142.4356)</f>
        <v>142.4356</v>
      </c>
    </row>
    <row r="2869">
      <c r="A2869" s="3"/>
      <c r="B2869" s="3" t="str">
        <f t="shared" si="3"/>
        <v>shi_06m_m67_a3_002</v>
      </c>
      <c r="C2869" s="9" t="s">
        <v>2910</v>
      </c>
      <c r="D2869" s="12">
        <v>4.0</v>
      </c>
      <c r="E2869" s="12">
        <v>1517.268</v>
      </c>
      <c r="F2869" s="12">
        <v>0.489943</v>
      </c>
      <c r="G2869" s="14">
        <f>IFERROR(__xludf.DUMMYFUNCTION("FILTER(WholeNMJData!E:E,WholeNMJData!$B:$B=$B2869)"),175.1075)</f>
        <v>175.1075</v>
      </c>
      <c r="H2869" s="14">
        <f t="shared" si="4"/>
        <v>8.664780206</v>
      </c>
      <c r="I2869" s="14">
        <f>IFERROR(__xludf.DUMMYFUNCTION("FILTER(WholeNMJData!D:D,WholeNMJData!$B:$B=$B2869)"),142.4356)</f>
        <v>142.4356</v>
      </c>
    </row>
    <row r="2870">
      <c r="A2870" s="3"/>
      <c r="B2870" s="3" t="str">
        <f t="shared" si="3"/>
        <v>shi_06m_m67_a3_002</v>
      </c>
      <c r="C2870" s="9" t="s">
        <v>2911</v>
      </c>
      <c r="D2870" s="12">
        <v>8.0</v>
      </c>
      <c r="E2870" s="12">
        <v>1617.944</v>
      </c>
      <c r="F2870" s="12">
        <v>0.366741</v>
      </c>
      <c r="G2870" s="14">
        <f>IFERROR(__xludf.DUMMYFUNCTION("FILTER(WholeNMJData!E:E,WholeNMJData!$B:$B=$B2870)"),175.1075)</f>
        <v>175.1075</v>
      </c>
      <c r="H2870" s="14">
        <f t="shared" si="4"/>
        <v>9.239718459</v>
      </c>
      <c r="I2870" s="14">
        <f>IFERROR(__xludf.DUMMYFUNCTION("FILTER(WholeNMJData!D:D,WholeNMJData!$B:$B=$B2870)"),142.4356)</f>
        <v>142.4356</v>
      </c>
    </row>
    <row r="2871">
      <c r="A2871" s="3"/>
      <c r="B2871" s="3" t="str">
        <f t="shared" si="3"/>
        <v>shi_06m_m67_a3_002</v>
      </c>
      <c r="C2871" s="9" t="s">
        <v>2912</v>
      </c>
      <c r="D2871" s="12">
        <v>5.0</v>
      </c>
      <c r="E2871" s="12">
        <v>1490.769</v>
      </c>
      <c r="F2871" s="12">
        <v>0.364473</v>
      </c>
      <c r="G2871" s="14">
        <f>IFERROR(__xludf.DUMMYFUNCTION("FILTER(WholeNMJData!E:E,WholeNMJData!$B:$B=$B2871)"),175.1075)</f>
        <v>175.1075</v>
      </c>
      <c r="H2871" s="14">
        <f t="shared" si="4"/>
        <v>8.513450309</v>
      </c>
      <c r="I2871" s="14">
        <f>IFERROR(__xludf.DUMMYFUNCTION("FILTER(WholeNMJData!D:D,WholeNMJData!$B:$B=$B2871)"),142.4356)</f>
        <v>142.4356</v>
      </c>
    </row>
    <row r="2872">
      <c r="A2872" s="3"/>
      <c r="B2872" s="3" t="str">
        <f t="shared" si="3"/>
        <v>shi_06m_m67_a3_002</v>
      </c>
      <c r="C2872" s="9" t="s">
        <v>2913</v>
      </c>
      <c r="D2872" s="12">
        <v>4.0</v>
      </c>
      <c r="E2872" s="12">
        <v>1395.95</v>
      </c>
      <c r="F2872" s="12">
        <v>0.320227</v>
      </c>
      <c r="G2872" s="14">
        <f>IFERROR(__xludf.DUMMYFUNCTION("FILTER(WholeNMJData!E:E,WholeNMJData!$B:$B=$B2872)"),175.1075)</f>
        <v>175.1075</v>
      </c>
      <c r="H2872" s="14">
        <f t="shared" si="4"/>
        <v>7.971960082</v>
      </c>
      <c r="I2872" s="14">
        <f>IFERROR(__xludf.DUMMYFUNCTION("FILTER(WholeNMJData!D:D,WholeNMJData!$B:$B=$B2872)"),142.4356)</f>
        <v>142.4356</v>
      </c>
    </row>
    <row r="2873">
      <c r="A2873" s="3"/>
      <c r="B2873" s="3" t="str">
        <f t="shared" si="3"/>
        <v>shi_06m_m67_a3_002</v>
      </c>
      <c r="C2873" s="9" t="s">
        <v>2914</v>
      </c>
      <c r="D2873" s="12">
        <v>3.0</v>
      </c>
      <c r="E2873" s="12">
        <v>1672.253</v>
      </c>
      <c r="F2873" s="12">
        <v>0.695998</v>
      </c>
      <c r="G2873" s="14">
        <f>IFERROR(__xludf.DUMMYFUNCTION("FILTER(WholeNMJData!E:E,WholeNMJData!$B:$B=$B2873)"),175.1075)</f>
        <v>175.1075</v>
      </c>
      <c r="H2873" s="14">
        <f t="shared" si="4"/>
        <v>9.549865083</v>
      </c>
      <c r="I2873" s="14">
        <f>IFERROR(__xludf.DUMMYFUNCTION("FILTER(WholeNMJData!D:D,WholeNMJData!$B:$B=$B2873)"),142.4356)</f>
        <v>142.4356</v>
      </c>
    </row>
    <row r="2874">
      <c r="A2874" s="3"/>
      <c r="B2874" s="3" t="str">
        <f t="shared" si="3"/>
        <v>shi_06m_m67_a3_002</v>
      </c>
      <c r="C2874" s="9" t="s">
        <v>2915</v>
      </c>
      <c r="D2874" s="12">
        <v>3.0</v>
      </c>
      <c r="E2874" s="12">
        <v>1550.103</v>
      </c>
      <c r="F2874" s="12">
        <v>0.59163</v>
      </c>
      <c r="G2874" s="14">
        <f>IFERROR(__xludf.DUMMYFUNCTION("FILTER(WholeNMJData!E:E,WholeNMJData!$B:$B=$B2874)"),175.1075)</f>
        <v>175.1075</v>
      </c>
      <c r="H2874" s="14">
        <f t="shared" si="4"/>
        <v>8.852293591</v>
      </c>
      <c r="I2874" s="14">
        <f>IFERROR(__xludf.DUMMYFUNCTION("FILTER(WholeNMJData!D:D,WholeNMJData!$B:$B=$B2874)"),142.4356)</f>
        <v>142.4356</v>
      </c>
    </row>
    <row r="2875">
      <c r="A2875" s="3"/>
      <c r="B2875" s="3" t="str">
        <f t="shared" si="3"/>
        <v>shi_06m_m67_a3_002</v>
      </c>
      <c r="C2875" s="9" t="s">
        <v>2916</v>
      </c>
      <c r="D2875" s="12">
        <v>12.0</v>
      </c>
      <c r="E2875" s="12">
        <v>1854.538</v>
      </c>
      <c r="F2875" s="12">
        <v>0.872122</v>
      </c>
      <c r="G2875" s="14">
        <f>IFERROR(__xludf.DUMMYFUNCTION("FILTER(WholeNMJData!E:E,WholeNMJData!$B:$B=$B2875)"),175.1075)</f>
        <v>175.1075</v>
      </c>
      <c r="H2875" s="14">
        <f t="shared" si="4"/>
        <v>10.59085419</v>
      </c>
      <c r="I2875" s="14">
        <f>IFERROR(__xludf.DUMMYFUNCTION("FILTER(WholeNMJData!D:D,WholeNMJData!$B:$B=$B2875)"),142.4356)</f>
        <v>142.4356</v>
      </c>
    </row>
    <row r="2876">
      <c r="A2876" s="3"/>
      <c r="B2876" s="3" t="str">
        <f t="shared" si="3"/>
        <v>shi_06m_m67_a3_002</v>
      </c>
      <c r="C2876" s="9" t="s">
        <v>2917</v>
      </c>
      <c r="D2876" s="12">
        <v>3.0</v>
      </c>
      <c r="E2876" s="12">
        <v>1448.356</v>
      </c>
      <c r="F2876" s="12">
        <v>0.368923</v>
      </c>
      <c r="G2876" s="14">
        <f>IFERROR(__xludf.DUMMYFUNCTION("FILTER(WholeNMJData!E:E,WholeNMJData!$B:$B=$B2876)"),175.1075)</f>
        <v>175.1075</v>
      </c>
      <c r="H2876" s="14">
        <f t="shared" si="4"/>
        <v>8.271239096</v>
      </c>
      <c r="I2876" s="14">
        <f>IFERROR(__xludf.DUMMYFUNCTION("FILTER(WholeNMJData!D:D,WholeNMJData!$B:$B=$B2876)"),142.4356)</f>
        <v>142.4356</v>
      </c>
    </row>
    <row r="2877">
      <c r="A2877" s="3"/>
      <c r="B2877" s="3" t="str">
        <f t="shared" si="3"/>
        <v>shi_06m_m67_a3_002</v>
      </c>
      <c r="C2877" s="9" t="s">
        <v>2918</v>
      </c>
      <c r="D2877" s="12">
        <v>13.0</v>
      </c>
      <c r="E2877" s="12">
        <v>1706.299</v>
      </c>
      <c r="F2877" s="12">
        <v>0.683352</v>
      </c>
      <c r="G2877" s="14">
        <f>IFERROR(__xludf.DUMMYFUNCTION("FILTER(WholeNMJData!E:E,WholeNMJData!$B:$B=$B2877)"),175.1075)</f>
        <v>175.1075</v>
      </c>
      <c r="H2877" s="14">
        <f t="shared" si="4"/>
        <v>9.744294219</v>
      </c>
      <c r="I2877" s="14">
        <f>IFERROR(__xludf.DUMMYFUNCTION("FILTER(WholeNMJData!D:D,WholeNMJData!$B:$B=$B2877)"),142.4356)</f>
        <v>142.4356</v>
      </c>
    </row>
    <row r="2878">
      <c r="A2878" s="3"/>
      <c r="B2878" s="3" t="str">
        <f t="shared" si="3"/>
        <v>shi_06m_m67_a3_002</v>
      </c>
      <c r="C2878" s="9" t="s">
        <v>2919</v>
      </c>
      <c r="D2878" s="12">
        <v>4.0</v>
      </c>
      <c r="E2878" s="12">
        <v>1605.568</v>
      </c>
      <c r="F2878" s="12">
        <v>0.477926</v>
      </c>
      <c r="G2878" s="14">
        <f>IFERROR(__xludf.DUMMYFUNCTION("FILTER(WholeNMJData!E:E,WholeNMJData!$B:$B=$B2878)"),175.1075)</f>
        <v>175.1075</v>
      </c>
      <c r="H2878" s="14">
        <f t="shared" si="4"/>
        <v>9.169041874</v>
      </c>
      <c r="I2878" s="14">
        <f>IFERROR(__xludf.DUMMYFUNCTION("FILTER(WholeNMJData!D:D,WholeNMJData!$B:$B=$B2878)"),142.4356)</f>
        <v>142.4356</v>
      </c>
    </row>
    <row r="2879">
      <c r="A2879" s="3"/>
      <c r="B2879" s="3" t="str">
        <f t="shared" si="3"/>
        <v>shi_06m_m67_a3_002</v>
      </c>
      <c r="C2879" s="9" t="s">
        <v>2920</v>
      </c>
      <c r="D2879" s="12">
        <v>4.0</v>
      </c>
      <c r="E2879" s="12">
        <v>1660.183</v>
      </c>
      <c r="F2879" s="12">
        <v>0.788441</v>
      </c>
      <c r="G2879" s="14">
        <f>IFERROR(__xludf.DUMMYFUNCTION("FILTER(WholeNMJData!E:E,WholeNMJData!$B:$B=$B2879)"),175.1075)</f>
        <v>175.1075</v>
      </c>
      <c r="H2879" s="14">
        <f t="shared" si="4"/>
        <v>9.480935996</v>
      </c>
      <c r="I2879" s="14">
        <f>IFERROR(__xludf.DUMMYFUNCTION("FILTER(WholeNMJData!D:D,WholeNMJData!$B:$B=$B2879)"),142.4356)</f>
        <v>142.4356</v>
      </c>
    </row>
    <row r="2880">
      <c r="A2880" s="3"/>
      <c r="B2880" s="3" t="str">
        <f t="shared" si="3"/>
        <v>shi_06m_m67_a3_002</v>
      </c>
      <c r="C2880" s="9" t="s">
        <v>2921</v>
      </c>
      <c r="D2880" s="12">
        <v>7.0</v>
      </c>
      <c r="E2880" s="12">
        <v>1801.338</v>
      </c>
      <c r="F2880" s="12">
        <v>1.051618</v>
      </c>
      <c r="G2880" s="14">
        <f>IFERROR(__xludf.DUMMYFUNCTION("FILTER(WholeNMJData!E:E,WholeNMJData!$B:$B=$B2880)"),175.1075)</f>
        <v>175.1075</v>
      </c>
      <c r="H2880" s="14">
        <f t="shared" si="4"/>
        <v>10.28704082</v>
      </c>
      <c r="I2880" s="14">
        <f>IFERROR(__xludf.DUMMYFUNCTION("FILTER(WholeNMJData!D:D,WholeNMJData!$B:$B=$B2880)"),142.4356)</f>
        <v>142.4356</v>
      </c>
    </row>
    <row r="2881">
      <c r="A2881" s="3"/>
      <c r="B2881" s="3" t="str">
        <f t="shared" si="3"/>
        <v>shi_06m_m67_a3_002</v>
      </c>
      <c r="C2881" s="9" t="s">
        <v>2922</v>
      </c>
      <c r="D2881" s="12">
        <v>3.0</v>
      </c>
      <c r="E2881" s="12">
        <v>1893.35</v>
      </c>
      <c r="F2881" s="12">
        <v>0.269006</v>
      </c>
      <c r="G2881" s="14">
        <f>IFERROR(__xludf.DUMMYFUNCTION("FILTER(WholeNMJData!E:E,WholeNMJData!$B:$B=$B2881)"),175.1075)</f>
        <v>175.1075</v>
      </c>
      <c r="H2881" s="14">
        <f t="shared" si="4"/>
        <v>10.81250089</v>
      </c>
      <c r="I2881" s="14">
        <f>IFERROR(__xludf.DUMMYFUNCTION("FILTER(WholeNMJData!D:D,WholeNMJData!$B:$B=$B2881)"),142.4356)</f>
        <v>142.4356</v>
      </c>
    </row>
    <row r="2882">
      <c r="A2882" s="3"/>
      <c r="B2882" s="3" t="str">
        <f t="shared" si="3"/>
        <v>shi_06m_m67_a3_002</v>
      </c>
      <c r="C2882" s="9" t="s">
        <v>2923</v>
      </c>
      <c r="D2882" s="12">
        <v>7.0</v>
      </c>
      <c r="E2882" s="12">
        <v>1586.252</v>
      </c>
      <c r="F2882" s="12">
        <v>0.400121</v>
      </c>
      <c r="G2882" s="14">
        <f>IFERROR(__xludf.DUMMYFUNCTION("FILTER(WholeNMJData!E:E,WholeNMJData!$B:$B=$B2882)"),175.1075)</f>
        <v>175.1075</v>
      </c>
      <c r="H2882" s="14">
        <f t="shared" si="4"/>
        <v>9.058732493</v>
      </c>
      <c r="I2882" s="14">
        <f>IFERROR(__xludf.DUMMYFUNCTION("FILTER(WholeNMJData!D:D,WholeNMJData!$B:$B=$B2882)"),142.4356)</f>
        <v>142.4356</v>
      </c>
    </row>
    <row r="2883">
      <c r="A2883" s="3"/>
      <c r="B2883" s="3" t="str">
        <f t="shared" si="3"/>
        <v>shi_06m_m67_a3_002</v>
      </c>
      <c r="C2883" s="9" t="s">
        <v>2924</v>
      </c>
      <c r="D2883" s="12">
        <v>4.0</v>
      </c>
      <c r="E2883" s="12">
        <v>1829.323</v>
      </c>
      <c r="F2883" s="12">
        <v>0.476054</v>
      </c>
      <c r="G2883" s="14">
        <f>IFERROR(__xludf.DUMMYFUNCTION("FILTER(WholeNMJData!E:E,WholeNMJData!$B:$B=$B2883)"),175.1075)</f>
        <v>175.1075</v>
      </c>
      <c r="H2883" s="14">
        <f t="shared" si="4"/>
        <v>10.44685693</v>
      </c>
      <c r="I2883" s="14">
        <f>IFERROR(__xludf.DUMMYFUNCTION("FILTER(WholeNMJData!D:D,WholeNMJData!$B:$B=$B2883)"),142.4356)</f>
        <v>142.4356</v>
      </c>
    </row>
    <row r="2884">
      <c r="A2884" s="3"/>
      <c r="B2884" s="3" t="str">
        <f t="shared" si="3"/>
        <v>shi_06m_m67_a3_002</v>
      </c>
      <c r="C2884" s="9" t="s">
        <v>2925</v>
      </c>
      <c r="D2884" s="12">
        <v>15.0</v>
      </c>
      <c r="E2884" s="12">
        <v>1727.092</v>
      </c>
      <c r="F2884" s="12">
        <v>0.765169</v>
      </c>
      <c r="G2884" s="14">
        <f>IFERROR(__xludf.DUMMYFUNCTION("FILTER(WholeNMJData!E:E,WholeNMJData!$B:$B=$B2884)"),175.1075)</f>
        <v>175.1075</v>
      </c>
      <c r="H2884" s="14">
        <f t="shared" si="4"/>
        <v>9.863038419</v>
      </c>
      <c r="I2884" s="14">
        <f>IFERROR(__xludf.DUMMYFUNCTION("FILTER(WholeNMJData!D:D,WholeNMJData!$B:$B=$B2884)"),142.4356)</f>
        <v>142.4356</v>
      </c>
    </row>
    <row r="2885">
      <c r="A2885" s="3"/>
      <c r="B2885" s="3" t="str">
        <f t="shared" si="3"/>
        <v>shi_06m_m67_a3_002</v>
      </c>
      <c r="C2885" s="9" t="s">
        <v>2926</v>
      </c>
      <c r="D2885" s="12">
        <v>4.0</v>
      </c>
      <c r="E2885" s="12">
        <v>1388.856</v>
      </c>
      <c r="F2885" s="12">
        <v>0.719256</v>
      </c>
      <c r="G2885" s="14">
        <f>IFERROR(__xludf.DUMMYFUNCTION("FILTER(WholeNMJData!E:E,WholeNMJData!$B:$B=$B2885)"),175.1075)</f>
        <v>175.1075</v>
      </c>
      <c r="H2885" s="14">
        <f t="shared" si="4"/>
        <v>7.931447825</v>
      </c>
      <c r="I2885" s="14">
        <f>IFERROR(__xludf.DUMMYFUNCTION("FILTER(WholeNMJData!D:D,WholeNMJData!$B:$B=$B2885)"),142.4356)</f>
        <v>142.4356</v>
      </c>
    </row>
    <row r="2886">
      <c r="A2886" s="3"/>
      <c r="B2886" s="3" t="str">
        <f t="shared" si="3"/>
        <v>shi_06m_m67_a3_002</v>
      </c>
      <c r="C2886" s="9" t="s">
        <v>2927</v>
      </c>
      <c r="D2886" s="12">
        <v>20.0</v>
      </c>
      <c r="E2886" s="12">
        <v>2535.068</v>
      </c>
      <c r="F2886" s="12">
        <v>0.612547</v>
      </c>
      <c r="G2886" s="14">
        <f>IFERROR(__xludf.DUMMYFUNCTION("FILTER(WholeNMJData!E:E,WholeNMJData!$B:$B=$B2886)"),175.1075)</f>
        <v>175.1075</v>
      </c>
      <c r="H2886" s="14">
        <f t="shared" si="4"/>
        <v>14.47720971</v>
      </c>
      <c r="I2886" s="14">
        <f>IFERROR(__xludf.DUMMYFUNCTION("FILTER(WholeNMJData!D:D,WholeNMJData!$B:$B=$B2886)"),142.4356)</f>
        <v>142.4356</v>
      </c>
    </row>
    <row r="2887">
      <c r="A2887" s="3"/>
      <c r="B2887" s="3" t="str">
        <f t="shared" si="3"/>
        <v>shi_06m_m67_a3_002</v>
      </c>
      <c r="C2887" s="9" t="s">
        <v>2928</v>
      </c>
      <c r="D2887" s="12">
        <v>41.0</v>
      </c>
      <c r="E2887" s="12">
        <v>1814.395</v>
      </c>
      <c r="F2887" s="12">
        <v>0.969935</v>
      </c>
      <c r="G2887" s="14">
        <f>IFERROR(__xludf.DUMMYFUNCTION("FILTER(WholeNMJData!E:E,WholeNMJData!$B:$B=$B2887)"),175.1075)</f>
        <v>175.1075</v>
      </c>
      <c r="H2887" s="14">
        <f t="shared" si="4"/>
        <v>10.36160644</v>
      </c>
      <c r="I2887" s="14">
        <f>IFERROR(__xludf.DUMMYFUNCTION("FILTER(WholeNMJData!D:D,WholeNMJData!$B:$B=$B2887)"),142.4356)</f>
        <v>142.4356</v>
      </c>
    </row>
    <row r="2888">
      <c r="A2888" s="3"/>
      <c r="B2888" s="3" t="str">
        <f t="shared" si="3"/>
        <v>shi_06m_m67_a3_002</v>
      </c>
      <c r="C2888" s="9" t="s">
        <v>2929</v>
      </c>
      <c r="D2888" s="12">
        <v>3.0</v>
      </c>
      <c r="E2888" s="12">
        <v>1445.101</v>
      </c>
      <c r="F2888" s="12">
        <v>0.328717</v>
      </c>
      <c r="G2888" s="14">
        <f>IFERROR(__xludf.DUMMYFUNCTION("FILTER(WholeNMJData!E:E,WholeNMJData!$B:$B=$B2888)"),175.1075)</f>
        <v>175.1075</v>
      </c>
      <c r="H2888" s="14">
        <f t="shared" si="4"/>
        <v>8.252650515</v>
      </c>
      <c r="I2888" s="14">
        <f>IFERROR(__xludf.DUMMYFUNCTION("FILTER(WholeNMJData!D:D,WholeNMJData!$B:$B=$B2888)"),142.4356)</f>
        <v>142.4356</v>
      </c>
    </row>
    <row r="2889">
      <c r="A2889" s="3"/>
      <c r="B2889" s="3" t="str">
        <f t="shared" si="3"/>
        <v>shi_06m_m67_a3_002</v>
      </c>
      <c r="C2889" s="9" t="s">
        <v>2930</v>
      </c>
      <c r="D2889" s="12">
        <v>57.0</v>
      </c>
      <c r="E2889" s="12">
        <v>2681.161</v>
      </c>
      <c r="F2889" s="12">
        <v>1.061569</v>
      </c>
      <c r="G2889" s="14">
        <f>IFERROR(__xludf.DUMMYFUNCTION("FILTER(WholeNMJData!E:E,WholeNMJData!$B:$B=$B2889)"),175.1075)</f>
        <v>175.1075</v>
      </c>
      <c r="H2889" s="14">
        <f t="shared" si="4"/>
        <v>15.31151436</v>
      </c>
      <c r="I2889" s="14">
        <f>IFERROR(__xludf.DUMMYFUNCTION("FILTER(WholeNMJData!D:D,WholeNMJData!$B:$B=$B2889)"),142.4356)</f>
        <v>142.4356</v>
      </c>
    </row>
    <row r="2890">
      <c r="A2890" s="3"/>
      <c r="B2890" s="3" t="str">
        <f t="shared" si="3"/>
        <v>shi_06m_m67_a3_002</v>
      </c>
      <c r="C2890" s="9" t="s">
        <v>2931</v>
      </c>
      <c r="D2890" s="12">
        <v>30.0</v>
      </c>
      <c r="E2890" s="12">
        <v>1776.931</v>
      </c>
      <c r="F2890" s="12">
        <v>1.1306</v>
      </c>
      <c r="G2890" s="14">
        <f>IFERROR(__xludf.DUMMYFUNCTION("FILTER(WholeNMJData!E:E,WholeNMJData!$B:$B=$B2890)"),175.1075)</f>
        <v>175.1075</v>
      </c>
      <c r="H2890" s="14">
        <f t="shared" si="4"/>
        <v>10.14765787</v>
      </c>
      <c r="I2890" s="14">
        <f>IFERROR(__xludf.DUMMYFUNCTION("FILTER(WholeNMJData!D:D,WholeNMJData!$B:$B=$B2890)"),142.4356)</f>
        <v>142.4356</v>
      </c>
    </row>
    <row r="2891">
      <c r="A2891" s="3"/>
      <c r="B2891" s="3" t="str">
        <f t="shared" si="3"/>
        <v>shi_06m_m67_a3_002</v>
      </c>
      <c r="C2891" s="9" t="s">
        <v>2932</v>
      </c>
      <c r="D2891" s="12">
        <v>9.0</v>
      </c>
      <c r="E2891" s="12">
        <v>1824.924</v>
      </c>
      <c r="F2891" s="12">
        <v>0.741752</v>
      </c>
      <c r="G2891" s="14">
        <f>IFERROR(__xludf.DUMMYFUNCTION("FILTER(WholeNMJData!E:E,WholeNMJData!$B:$B=$B2891)"),175.1075)</f>
        <v>175.1075</v>
      </c>
      <c r="H2891" s="14">
        <f t="shared" si="4"/>
        <v>10.42173522</v>
      </c>
      <c r="I2891" s="14">
        <f>IFERROR(__xludf.DUMMYFUNCTION("FILTER(WholeNMJData!D:D,WholeNMJData!$B:$B=$B2891)"),142.4356)</f>
        <v>142.4356</v>
      </c>
    </row>
    <row r="2892">
      <c r="A2892" s="3"/>
      <c r="B2892" s="3" t="str">
        <f t="shared" si="3"/>
        <v>shi_06m_m67_a3_002</v>
      </c>
      <c r="C2892" s="9" t="s">
        <v>2933</v>
      </c>
      <c r="D2892" s="12">
        <v>4.0</v>
      </c>
      <c r="E2892" s="12">
        <v>1552.04</v>
      </c>
      <c r="F2892" s="12">
        <v>0.496221</v>
      </c>
      <c r="G2892" s="14">
        <f>IFERROR(__xludf.DUMMYFUNCTION("FILTER(WholeNMJData!E:E,WholeNMJData!$B:$B=$B2892)"),175.1075)</f>
        <v>175.1075</v>
      </c>
      <c r="H2892" s="14">
        <f t="shared" si="4"/>
        <v>8.863355367</v>
      </c>
      <c r="I2892" s="14">
        <f>IFERROR(__xludf.DUMMYFUNCTION("FILTER(WholeNMJData!D:D,WholeNMJData!$B:$B=$B2892)"),142.4356)</f>
        <v>142.4356</v>
      </c>
    </row>
    <row r="2893">
      <c r="A2893" s="3"/>
      <c r="B2893" s="3" t="str">
        <f t="shared" si="3"/>
        <v>shi_06m_m67_a3_002</v>
      </c>
      <c r="C2893" s="9" t="s">
        <v>2934</v>
      </c>
      <c r="D2893" s="12">
        <v>12.0</v>
      </c>
      <c r="E2893" s="12">
        <v>2064.699</v>
      </c>
      <c r="F2893" s="12">
        <v>0.783539</v>
      </c>
      <c r="G2893" s="14">
        <f>IFERROR(__xludf.DUMMYFUNCTION("FILTER(WholeNMJData!E:E,WholeNMJData!$B:$B=$B2893)"),175.1075)</f>
        <v>175.1075</v>
      </c>
      <c r="H2893" s="14">
        <f t="shared" si="4"/>
        <v>11.79103693</v>
      </c>
      <c r="I2893" s="14">
        <f>IFERROR(__xludf.DUMMYFUNCTION("FILTER(WholeNMJData!D:D,WholeNMJData!$B:$B=$B2893)"),142.4356)</f>
        <v>142.4356</v>
      </c>
    </row>
    <row r="2894">
      <c r="A2894" s="3"/>
      <c r="B2894" s="3" t="str">
        <f t="shared" si="3"/>
        <v>shi_06m_m67_a3_002</v>
      </c>
      <c r="C2894" s="9" t="s">
        <v>2935</v>
      </c>
      <c r="D2894" s="12">
        <v>18.0</v>
      </c>
      <c r="E2894" s="12">
        <v>1751.467</v>
      </c>
      <c r="F2894" s="12">
        <v>0.891559</v>
      </c>
      <c r="G2894" s="14">
        <f>IFERROR(__xludf.DUMMYFUNCTION("FILTER(WholeNMJData!E:E,WholeNMJData!$B:$B=$B2894)"),175.1075)</f>
        <v>175.1075</v>
      </c>
      <c r="H2894" s="14">
        <f t="shared" si="4"/>
        <v>10.00223862</v>
      </c>
      <c r="I2894" s="14">
        <f>IFERROR(__xludf.DUMMYFUNCTION("FILTER(WholeNMJData!D:D,WholeNMJData!$B:$B=$B2894)"),142.4356)</f>
        <v>142.4356</v>
      </c>
    </row>
    <row r="2895">
      <c r="A2895" s="3"/>
      <c r="B2895" s="3" t="str">
        <f t="shared" si="3"/>
        <v>shi_06m_m67_a3_002</v>
      </c>
      <c r="C2895" s="9" t="s">
        <v>2936</v>
      </c>
      <c r="D2895" s="12">
        <v>98.0</v>
      </c>
      <c r="E2895" s="12">
        <v>2344.004</v>
      </c>
      <c r="F2895" s="12">
        <v>1.088439</v>
      </c>
      <c r="G2895" s="14">
        <f>IFERROR(__xludf.DUMMYFUNCTION("FILTER(WholeNMJData!E:E,WholeNMJData!$B:$B=$B2895)"),175.1075)</f>
        <v>175.1075</v>
      </c>
      <c r="H2895" s="14">
        <f t="shared" si="4"/>
        <v>13.38608569</v>
      </c>
      <c r="I2895" s="14">
        <f>IFERROR(__xludf.DUMMYFUNCTION("FILTER(WholeNMJData!D:D,WholeNMJData!$B:$B=$B2895)"),142.4356)</f>
        <v>142.4356</v>
      </c>
    </row>
    <row r="2896">
      <c r="A2896" s="3"/>
      <c r="B2896" s="3" t="str">
        <f t="shared" si="3"/>
        <v>shi_06m_m67_a3_002</v>
      </c>
      <c r="C2896" s="9" t="s">
        <v>2937</v>
      </c>
      <c r="D2896" s="12">
        <v>4.0</v>
      </c>
      <c r="E2896" s="12">
        <v>1343.764</v>
      </c>
      <c r="F2896" s="12">
        <v>0.473252</v>
      </c>
      <c r="G2896" s="14">
        <f>IFERROR(__xludf.DUMMYFUNCTION("FILTER(WholeNMJData!E:E,WholeNMJData!$B:$B=$B2896)"),175.1075)</f>
        <v>175.1075</v>
      </c>
      <c r="H2896" s="14">
        <f t="shared" si="4"/>
        <v>7.673937438</v>
      </c>
      <c r="I2896" s="14">
        <f>IFERROR(__xludf.DUMMYFUNCTION("FILTER(WholeNMJData!D:D,WholeNMJData!$B:$B=$B2896)"),142.4356)</f>
        <v>142.4356</v>
      </c>
    </row>
    <row r="2897">
      <c r="A2897" s="3"/>
      <c r="B2897" s="3" t="str">
        <f t="shared" si="3"/>
        <v>shi_06m_m67_a3_002</v>
      </c>
      <c r="C2897" s="9" t="s">
        <v>2938</v>
      </c>
      <c r="D2897" s="12">
        <v>4.0</v>
      </c>
      <c r="E2897" s="12">
        <v>1806.171</v>
      </c>
      <c r="F2897" s="12">
        <v>0.562051</v>
      </c>
      <c r="G2897" s="14">
        <f>IFERROR(__xludf.DUMMYFUNCTION("FILTER(WholeNMJData!E:E,WholeNMJData!$B:$B=$B2897)"),175.1075)</f>
        <v>175.1075</v>
      </c>
      <c r="H2897" s="14">
        <f t="shared" si="4"/>
        <v>10.31464101</v>
      </c>
      <c r="I2897" s="14">
        <f>IFERROR(__xludf.DUMMYFUNCTION("FILTER(WholeNMJData!D:D,WholeNMJData!$B:$B=$B2897)"),142.4356)</f>
        <v>142.4356</v>
      </c>
    </row>
    <row r="2898">
      <c r="A2898" s="3"/>
      <c r="B2898" s="3" t="str">
        <f t="shared" si="3"/>
        <v>shi_06m_m67_a3_002</v>
      </c>
      <c r="C2898" s="9" t="s">
        <v>2939</v>
      </c>
      <c r="D2898" s="12">
        <v>7.0</v>
      </c>
      <c r="E2898" s="12">
        <v>1776.134</v>
      </c>
      <c r="F2898" s="12">
        <v>0.756324</v>
      </c>
      <c r="G2898" s="14">
        <f>IFERROR(__xludf.DUMMYFUNCTION("FILTER(WholeNMJData!E:E,WholeNMJData!$B:$B=$B2898)"),175.1075)</f>
        <v>175.1075</v>
      </c>
      <c r="H2898" s="14">
        <f t="shared" si="4"/>
        <v>10.14310638</v>
      </c>
      <c r="I2898" s="14">
        <f>IFERROR(__xludf.DUMMYFUNCTION("FILTER(WholeNMJData!D:D,WholeNMJData!$B:$B=$B2898)"),142.4356)</f>
        <v>142.4356</v>
      </c>
    </row>
    <row r="2899">
      <c r="A2899" s="3"/>
      <c r="B2899" s="3" t="str">
        <f t="shared" si="3"/>
        <v>shi_06m_m67_a3_002</v>
      </c>
      <c r="C2899" s="9" t="s">
        <v>2940</v>
      </c>
      <c r="D2899" s="12">
        <v>3.0</v>
      </c>
      <c r="E2899" s="12">
        <v>1755.682</v>
      </c>
      <c r="F2899" s="12">
        <v>0.713731</v>
      </c>
      <c r="G2899" s="14">
        <f>IFERROR(__xludf.DUMMYFUNCTION("FILTER(WholeNMJData!E:E,WholeNMJData!$B:$B=$B2899)"),175.1075)</f>
        <v>175.1075</v>
      </c>
      <c r="H2899" s="14">
        <f t="shared" si="4"/>
        <v>10.02630955</v>
      </c>
      <c r="I2899" s="14">
        <f>IFERROR(__xludf.DUMMYFUNCTION("FILTER(WholeNMJData!D:D,WholeNMJData!$B:$B=$B2899)"),142.4356)</f>
        <v>142.4356</v>
      </c>
    </row>
    <row r="2900">
      <c r="A2900" s="3"/>
      <c r="B2900" s="3" t="str">
        <f t="shared" si="3"/>
        <v>shi_06m_m67_a3_002</v>
      </c>
      <c r="C2900" s="9" t="s">
        <v>2941</v>
      </c>
      <c r="D2900" s="12">
        <v>4.0</v>
      </c>
      <c r="E2900" s="12">
        <v>1819.025</v>
      </c>
      <c r="F2900" s="12">
        <v>0.306584</v>
      </c>
      <c r="G2900" s="14">
        <f>IFERROR(__xludf.DUMMYFUNCTION("FILTER(WholeNMJData!E:E,WholeNMJData!$B:$B=$B2900)"),175.1075)</f>
        <v>175.1075</v>
      </c>
      <c r="H2900" s="14">
        <f t="shared" si="4"/>
        <v>10.38804734</v>
      </c>
      <c r="I2900" s="14">
        <f>IFERROR(__xludf.DUMMYFUNCTION("FILTER(WholeNMJData!D:D,WholeNMJData!$B:$B=$B2900)"),142.4356)</f>
        <v>142.4356</v>
      </c>
    </row>
    <row r="2901">
      <c r="A2901" s="3"/>
      <c r="B2901" s="3" t="str">
        <f t="shared" si="3"/>
        <v>shi_06m_m67_a3_002</v>
      </c>
      <c r="C2901" s="9" t="s">
        <v>2942</v>
      </c>
      <c r="D2901" s="12">
        <v>6.0</v>
      </c>
      <c r="E2901" s="12">
        <v>1705.582</v>
      </c>
      <c r="F2901" s="12">
        <v>0.693641</v>
      </c>
      <c r="G2901" s="14">
        <f>IFERROR(__xludf.DUMMYFUNCTION("FILTER(WholeNMJData!E:E,WholeNMJData!$B:$B=$B2901)"),175.1075)</f>
        <v>175.1075</v>
      </c>
      <c r="H2901" s="14">
        <f t="shared" si="4"/>
        <v>9.740199592</v>
      </c>
      <c r="I2901" s="14">
        <f>IFERROR(__xludf.DUMMYFUNCTION("FILTER(WholeNMJData!D:D,WholeNMJData!$B:$B=$B2901)"),142.4356)</f>
        <v>142.4356</v>
      </c>
    </row>
    <row r="2902">
      <c r="A2902" s="3"/>
      <c r="B2902" s="3" t="str">
        <f t="shared" si="3"/>
        <v>shi_06m_m67_a3_002</v>
      </c>
      <c r="C2902" s="9" t="s">
        <v>2943</v>
      </c>
      <c r="D2902" s="12">
        <v>5.0</v>
      </c>
      <c r="E2902" s="12">
        <v>1248.813</v>
      </c>
      <c r="F2902" s="12">
        <v>0.781116</v>
      </c>
      <c r="G2902" s="14">
        <f>IFERROR(__xludf.DUMMYFUNCTION("FILTER(WholeNMJData!E:E,WholeNMJData!$B:$B=$B2902)"),175.1075)</f>
        <v>175.1075</v>
      </c>
      <c r="H2902" s="14">
        <f t="shared" si="4"/>
        <v>7.131693388</v>
      </c>
      <c r="I2902" s="14">
        <f>IFERROR(__xludf.DUMMYFUNCTION("FILTER(WholeNMJData!D:D,WholeNMJData!$B:$B=$B2902)"),142.4356)</f>
        <v>142.4356</v>
      </c>
    </row>
    <row r="2903">
      <c r="A2903" s="3"/>
      <c r="B2903" s="3" t="str">
        <f t="shared" si="3"/>
        <v>shi_06m_m67_a3_002</v>
      </c>
      <c r="C2903" s="9" t="s">
        <v>2944</v>
      </c>
      <c r="D2903" s="12">
        <v>5.0</v>
      </c>
      <c r="E2903" s="12">
        <v>1586.62</v>
      </c>
      <c r="F2903" s="12">
        <v>0.435722</v>
      </c>
      <c r="G2903" s="14">
        <f>IFERROR(__xludf.DUMMYFUNCTION("FILTER(WholeNMJData!E:E,WholeNMJData!$B:$B=$B2903)"),175.1075)</f>
        <v>175.1075</v>
      </c>
      <c r="H2903" s="14">
        <f t="shared" si="4"/>
        <v>9.060834059</v>
      </c>
      <c r="I2903" s="14">
        <f>IFERROR(__xludf.DUMMYFUNCTION("FILTER(WholeNMJData!D:D,WholeNMJData!$B:$B=$B2903)"),142.4356)</f>
        <v>142.4356</v>
      </c>
    </row>
    <row r="2904">
      <c r="A2904" s="3"/>
      <c r="B2904" s="3" t="str">
        <f t="shared" si="3"/>
        <v>shi_06m_m67_a3_002</v>
      </c>
      <c r="C2904" s="9" t="s">
        <v>2945</v>
      </c>
      <c r="D2904" s="12">
        <v>9.0</v>
      </c>
      <c r="E2904" s="12">
        <v>1450.617</v>
      </c>
      <c r="F2904" s="12">
        <v>0.746177</v>
      </c>
      <c r="G2904" s="14">
        <f>IFERROR(__xludf.DUMMYFUNCTION("FILTER(WholeNMJData!E:E,WholeNMJData!$B:$B=$B2904)"),175.1075)</f>
        <v>175.1075</v>
      </c>
      <c r="H2904" s="14">
        <f t="shared" si="4"/>
        <v>8.284151164</v>
      </c>
      <c r="I2904" s="14">
        <f>IFERROR(__xludf.DUMMYFUNCTION("FILTER(WholeNMJData!D:D,WholeNMJData!$B:$B=$B2904)"),142.4356)</f>
        <v>142.4356</v>
      </c>
    </row>
    <row r="2905">
      <c r="A2905" s="3"/>
      <c r="B2905" s="3" t="str">
        <f t="shared" si="3"/>
        <v>shi_06m_m67_a3_002</v>
      </c>
      <c r="C2905" s="9" t="s">
        <v>2946</v>
      </c>
      <c r="D2905" s="12">
        <v>4.0</v>
      </c>
      <c r="E2905" s="12">
        <v>1749.222</v>
      </c>
      <c r="F2905" s="12">
        <v>0.500864</v>
      </c>
      <c r="G2905" s="14">
        <f>IFERROR(__xludf.DUMMYFUNCTION("FILTER(WholeNMJData!E:E,WholeNMJData!$B:$B=$B2905)"),175.1075)</f>
        <v>175.1075</v>
      </c>
      <c r="H2905" s="14">
        <f t="shared" si="4"/>
        <v>9.989417929</v>
      </c>
      <c r="I2905" s="14">
        <f>IFERROR(__xludf.DUMMYFUNCTION("FILTER(WholeNMJData!D:D,WholeNMJData!$B:$B=$B2905)"),142.4356)</f>
        <v>142.4356</v>
      </c>
    </row>
    <row r="2906">
      <c r="A2906" s="3"/>
      <c r="B2906" s="3" t="str">
        <f t="shared" si="3"/>
        <v>shi_06m_m67_a3_002</v>
      </c>
      <c r="C2906" s="9" t="s">
        <v>2947</v>
      </c>
      <c r="D2906" s="12">
        <v>5.0</v>
      </c>
      <c r="E2906" s="12">
        <v>1471.773</v>
      </c>
      <c r="F2906" s="12">
        <v>0.552449</v>
      </c>
      <c r="G2906" s="14">
        <f>IFERROR(__xludf.DUMMYFUNCTION("FILTER(WholeNMJData!E:E,WholeNMJData!$B:$B=$B2906)"),175.1075)</f>
        <v>175.1075</v>
      </c>
      <c r="H2906" s="14">
        <f t="shared" si="4"/>
        <v>8.404968377</v>
      </c>
      <c r="I2906" s="14">
        <f>IFERROR(__xludf.DUMMYFUNCTION("FILTER(WholeNMJData!D:D,WholeNMJData!$B:$B=$B2906)"),142.4356)</f>
        <v>142.4356</v>
      </c>
    </row>
    <row r="2907">
      <c r="A2907" s="3"/>
      <c r="B2907" s="3" t="str">
        <f t="shared" si="3"/>
        <v>shi_06m_m67_a3_002</v>
      </c>
      <c r="C2907" s="9" t="s">
        <v>2948</v>
      </c>
      <c r="D2907" s="12">
        <v>4.0</v>
      </c>
      <c r="E2907" s="12">
        <v>1325.081</v>
      </c>
      <c r="F2907" s="12">
        <v>0.469277</v>
      </c>
      <c r="G2907" s="14">
        <f>IFERROR(__xludf.DUMMYFUNCTION("FILTER(WholeNMJData!E:E,WholeNMJData!$B:$B=$B2907)"),175.1075)</f>
        <v>175.1075</v>
      </c>
      <c r="H2907" s="14">
        <f t="shared" si="4"/>
        <v>7.567242979</v>
      </c>
      <c r="I2907" s="14">
        <f>IFERROR(__xludf.DUMMYFUNCTION("FILTER(WholeNMJData!D:D,WholeNMJData!$B:$B=$B2907)"),142.4356)</f>
        <v>142.4356</v>
      </c>
    </row>
    <row r="2908">
      <c r="A2908" s="3"/>
      <c r="B2908" s="3" t="str">
        <f t="shared" si="3"/>
        <v>shi_06m_m67_a3_002</v>
      </c>
      <c r="C2908" s="9" t="s">
        <v>2949</v>
      </c>
      <c r="D2908" s="12">
        <v>3.0</v>
      </c>
      <c r="E2908" s="12">
        <v>1841.84</v>
      </c>
      <c r="F2908" s="12">
        <v>0.36483</v>
      </c>
      <c r="G2908" s="14">
        <f>IFERROR(__xludf.DUMMYFUNCTION("FILTER(WholeNMJData!E:E,WholeNMJData!$B:$B=$B2908)"),175.1075)</f>
        <v>175.1075</v>
      </c>
      <c r="H2908" s="14">
        <f t="shared" si="4"/>
        <v>10.51833873</v>
      </c>
      <c r="I2908" s="14">
        <f>IFERROR(__xludf.DUMMYFUNCTION("FILTER(WholeNMJData!D:D,WholeNMJData!$B:$B=$B2908)"),142.4356)</f>
        <v>142.4356</v>
      </c>
    </row>
    <row r="2909">
      <c r="A2909" s="3"/>
      <c r="B2909" s="3" t="str">
        <f t="shared" si="3"/>
        <v>shi_06m_m67_a3_002</v>
      </c>
      <c r="C2909" s="9" t="s">
        <v>2950</v>
      </c>
      <c r="D2909" s="12">
        <v>10.0</v>
      </c>
      <c r="E2909" s="12">
        <v>1719.695</v>
      </c>
      <c r="F2909" s="12">
        <v>0.888039</v>
      </c>
      <c r="G2909" s="14">
        <f>IFERROR(__xludf.DUMMYFUNCTION("FILTER(WholeNMJData!E:E,WholeNMJData!$B:$B=$B2909)"),175.1075)</f>
        <v>175.1075</v>
      </c>
      <c r="H2909" s="14">
        <f t="shared" si="4"/>
        <v>9.820795797</v>
      </c>
      <c r="I2909" s="14">
        <f>IFERROR(__xludf.DUMMYFUNCTION("FILTER(WholeNMJData!D:D,WholeNMJData!$B:$B=$B2909)"),142.4356)</f>
        <v>142.4356</v>
      </c>
    </row>
    <row r="2910">
      <c r="A2910" s="3"/>
      <c r="B2910" s="3" t="str">
        <f t="shared" si="3"/>
        <v>shi_06m_m67_a3_002</v>
      </c>
      <c r="C2910" s="9" t="s">
        <v>2951</v>
      </c>
      <c r="D2910" s="12">
        <v>5.0</v>
      </c>
      <c r="E2910" s="12">
        <v>1426.666</v>
      </c>
      <c r="F2910" s="12">
        <v>0.764956</v>
      </c>
      <c r="G2910" s="14">
        <f>IFERROR(__xludf.DUMMYFUNCTION("FILTER(WholeNMJData!E:E,WholeNMJData!$B:$B=$B2910)"),175.1075)</f>
        <v>175.1075</v>
      </c>
      <c r="H2910" s="14">
        <f t="shared" si="4"/>
        <v>8.147372328</v>
      </c>
      <c r="I2910" s="14">
        <f>IFERROR(__xludf.DUMMYFUNCTION("FILTER(WholeNMJData!D:D,WholeNMJData!$B:$B=$B2910)"),142.4356)</f>
        <v>142.4356</v>
      </c>
    </row>
    <row r="2911">
      <c r="A2911" s="3"/>
      <c r="B2911" s="3" t="str">
        <f t="shared" si="3"/>
        <v>shi_06m_m67_a3_002</v>
      </c>
      <c r="C2911" s="9" t="s">
        <v>2952</v>
      </c>
      <c r="D2911" s="12">
        <v>5.0</v>
      </c>
      <c r="E2911" s="12">
        <v>1556.655</v>
      </c>
      <c r="F2911" s="12">
        <v>0.694661</v>
      </c>
      <c r="G2911" s="14">
        <f>IFERROR(__xludf.DUMMYFUNCTION("FILTER(WholeNMJData!E:E,WholeNMJData!$B:$B=$B2911)"),175.1075)</f>
        <v>175.1075</v>
      </c>
      <c r="H2911" s="14">
        <f t="shared" si="4"/>
        <v>8.889710606</v>
      </c>
      <c r="I2911" s="14">
        <f>IFERROR(__xludf.DUMMYFUNCTION("FILTER(WholeNMJData!D:D,WholeNMJData!$B:$B=$B2911)"),142.4356)</f>
        <v>142.4356</v>
      </c>
    </row>
    <row r="2912">
      <c r="A2912" s="3"/>
      <c r="B2912" s="3" t="str">
        <f t="shared" si="3"/>
        <v>shi_06m_m67_a3_002</v>
      </c>
      <c r="C2912" s="9" t="s">
        <v>2953</v>
      </c>
      <c r="D2912" s="12">
        <v>133.0</v>
      </c>
      <c r="E2912" s="12">
        <v>2944.953</v>
      </c>
      <c r="F2912" s="12">
        <v>1.345151</v>
      </c>
      <c r="G2912" s="14">
        <f>IFERROR(__xludf.DUMMYFUNCTION("FILTER(WholeNMJData!E:E,WholeNMJData!$B:$B=$B2912)"),175.1075)</f>
        <v>175.1075</v>
      </c>
      <c r="H2912" s="14">
        <f t="shared" si="4"/>
        <v>16.81797182</v>
      </c>
      <c r="I2912" s="14">
        <f>IFERROR(__xludf.DUMMYFUNCTION("FILTER(WholeNMJData!D:D,WholeNMJData!$B:$B=$B2912)"),142.4356)</f>
        <v>142.4356</v>
      </c>
    </row>
    <row r="2913">
      <c r="A2913" s="3"/>
      <c r="B2913" s="3" t="str">
        <f t="shared" si="3"/>
        <v>shi_06m_m67_a3_002</v>
      </c>
      <c r="C2913" s="9" t="s">
        <v>2954</v>
      </c>
      <c r="D2913" s="12">
        <v>3.0</v>
      </c>
      <c r="E2913" s="12">
        <v>1322.133</v>
      </c>
      <c r="F2913" s="12">
        <v>0.639588</v>
      </c>
      <c r="G2913" s="14">
        <f>IFERROR(__xludf.DUMMYFUNCTION("FILTER(WholeNMJData!E:E,WholeNMJData!$B:$B=$B2913)"),175.1075)</f>
        <v>175.1075</v>
      </c>
      <c r="H2913" s="14">
        <f t="shared" si="4"/>
        <v>7.550407607</v>
      </c>
      <c r="I2913" s="14">
        <f>IFERROR(__xludf.DUMMYFUNCTION("FILTER(WholeNMJData!D:D,WholeNMJData!$B:$B=$B2913)"),142.4356)</f>
        <v>142.4356</v>
      </c>
    </row>
    <row r="2914">
      <c r="A2914" s="3"/>
      <c r="B2914" s="3" t="str">
        <f t="shared" si="3"/>
        <v>shi_06m_m67_a3_002</v>
      </c>
      <c r="C2914" s="9" t="s">
        <v>2955</v>
      </c>
      <c r="D2914" s="12">
        <v>4.0</v>
      </c>
      <c r="E2914" s="12">
        <v>1486.253</v>
      </c>
      <c r="F2914" s="12">
        <v>0.609739</v>
      </c>
      <c r="G2914" s="14">
        <f>IFERROR(__xludf.DUMMYFUNCTION("FILTER(WholeNMJData!E:E,WholeNMJData!$B:$B=$B2914)"),175.1075)</f>
        <v>175.1075</v>
      </c>
      <c r="H2914" s="14">
        <f t="shared" si="4"/>
        <v>8.487660437</v>
      </c>
      <c r="I2914" s="14">
        <f>IFERROR(__xludf.DUMMYFUNCTION("FILTER(WholeNMJData!D:D,WholeNMJData!$B:$B=$B2914)"),142.4356)</f>
        <v>142.4356</v>
      </c>
    </row>
    <row r="2915">
      <c r="A2915" s="3"/>
      <c r="B2915" s="3" t="str">
        <f t="shared" si="3"/>
        <v>shi_06m_m67_a3_002</v>
      </c>
      <c r="C2915" s="9" t="s">
        <v>2956</v>
      </c>
      <c r="D2915" s="12">
        <v>3.0</v>
      </c>
      <c r="E2915" s="12">
        <v>1597.994</v>
      </c>
      <c r="F2915" s="12">
        <v>0.424174</v>
      </c>
      <c r="G2915" s="14">
        <f>IFERROR(__xludf.DUMMYFUNCTION("FILTER(WholeNMJData!E:E,WholeNMJData!$B:$B=$B2915)"),175.1075)</f>
        <v>175.1075</v>
      </c>
      <c r="H2915" s="14">
        <f t="shared" si="4"/>
        <v>9.125788444</v>
      </c>
      <c r="I2915" s="14">
        <f>IFERROR(__xludf.DUMMYFUNCTION("FILTER(WholeNMJData!D:D,WholeNMJData!$B:$B=$B2915)"),142.4356)</f>
        <v>142.4356</v>
      </c>
    </row>
    <row r="2916">
      <c r="A2916" s="3"/>
      <c r="B2916" s="3" t="str">
        <f t="shared" si="3"/>
        <v>shi_06m_m67_a3_002</v>
      </c>
      <c r="C2916" s="9" t="s">
        <v>2957</v>
      </c>
      <c r="D2916" s="12">
        <v>3.0</v>
      </c>
      <c r="E2916" s="12">
        <v>1572.988</v>
      </c>
      <c r="F2916" s="12">
        <v>0.661857</v>
      </c>
      <c r="G2916" s="14">
        <f>IFERROR(__xludf.DUMMYFUNCTION("FILTER(WholeNMJData!E:E,WholeNMJData!$B:$B=$B2916)"),175.1075)</f>
        <v>175.1075</v>
      </c>
      <c r="H2916" s="14">
        <f t="shared" si="4"/>
        <v>8.982984738</v>
      </c>
      <c r="I2916" s="14">
        <f>IFERROR(__xludf.DUMMYFUNCTION("FILTER(WholeNMJData!D:D,WholeNMJData!$B:$B=$B2916)"),142.4356)</f>
        <v>142.4356</v>
      </c>
    </row>
    <row r="2917">
      <c r="A2917" s="3"/>
      <c r="B2917" s="3" t="str">
        <f t="shared" si="3"/>
        <v>shi_06m_m67_a3_002</v>
      </c>
      <c r="C2917" s="9" t="s">
        <v>2958</v>
      </c>
      <c r="D2917" s="12">
        <v>5.0</v>
      </c>
      <c r="E2917" s="12">
        <v>1285.207</v>
      </c>
      <c r="F2917" s="12">
        <v>0.198104</v>
      </c>
      <c r="G2917" s="14">
        <f>IFERROR(__xludf.DUMMYFUNCTION("FILTER(WholeNMJData!E:E,WholeNMJData!$B:$B=$B2917)"),175.1075)</f>
        <v>175.1075</v>
      </c>
      <c r="H2917" s="14">
        <f t="shared" si="4"/>
        <v>7.339531431</v>
      </c>
      <c r="I2917" s="14">
        <f>IFERROR(__xludf.DUMMYFUNCTION("FILTER(WholeNMJData!D:D,WholeNMJData!$B:$B=$B2917)"),142.4356)</f>
        <v>142.4356</v>
      </c>
    </row>
    <row r="2918">
      <c r="A2918" s="3"/>
      <c r="B2918" s="3" t="str">
        <f t="shared" si="3"/>
        <v>shi_06m_m67_a3_002</v>
      </c>
      <c r="C2918" s="9" t="s">
        <v>2959</v>
      </c>
      <c r="D2918" s="12">
        <v>9.0</v>
      </c>
      <c r="E2918" s="12">
        <v>1444.296</v>
      </c>
      <c r="F2918" s="12">
        <v>0.635684</v>
      </c>
      <c r="G2918" s="14">
        <f>IFERROR(__xludf.DUMMYFUNCTION("FILTER(WholeNMJData!E:E,WholeNMJData!$B:$B=$B2918)"),175.1075)</f>
        <v>175.1075</v>
      </c>
      <c r="H2918" s="14">
        <f t="shared" si="4"/>
        <v>8.248053339</v>
      </c>
      <c r="I2918" s="14">
        <f>IFERROR(__xludf.DUMMYFUNCTION("FILTER(WholeNMJData!D:D,WholeNMJData!$B:$B=$B2918)"),142.4356)</f>
        <v>142.4356</v>
      </c>
    </row>
    <row r="2919">
      <c r="A2919" s="3"/>
      <c r="B2919" s="3" t="str">
        <f t="shared" si="3"/>
        <v>shi_06m_m67_a3_002</v>
      </c>
      <c r="C2919" s="9" t="s">
        <v>2960</v>
      </c>
      <c r="D2919" s="12">
        <v>6.0</v>
      </c>
      <c r="E2919" s="12">
        <v>1861.181</v>
      </c>
      <c r="F2919" s="12">
        <v>0.796517</v>
      </c>
      <c r="G2919" s="14">
        <f>IFERROR(__xludf.DUMMYFUNCTION("FILTER(WholeNMJData!E:E,WholeNMJData!$B:$B=$B2919)"),175.1075)</f>
        <v>175.1075</v>
      </c>
      <c r="H2919" s="14">
        <f t="shared" si="4"/>
        <v>10.62879089</v>
      </c>
      <c r="I2919" s="14">
        <f>IFERROR(__xludf.DUMMYFUNCTION("FILTER(WholeNMJData!D:D,WholeNMJData!$B:$B=$B2919)"),142.4356)</f>
        <v>142.4356</v>
      </c>
    </row>
    <row r="2920">
      <c r="A2920" s="3"/>
      <c r="B2920" s="3" t="str">
        <f t="shared" si="3"/>
        <v>shi_06m_m67_a3_002</v>
      </c>
      <c r="C2920" s="9" t="s">
        <v>2961</v>
      </c>
      <c r="D2920" s="12">
        <v>5.0</v>
      </c>
      <c r="E2920" s="12">
        <v>1546.587</v>
      </c>
      <c r="F2920" s="12">
        <v>0.557669</v>
      </c>
      <c r="G2920" s="14">
        <f>IFERROR(__xludf.DUMMYFUNCTION("FILTER(WholeNMJData!E:E,WholeNMJData!$B:$B=$B2920)"),175.1075)</f>
        <v>175.1075</v>
      </c>
      <c r="H2920" s="14">
        <f t="shared" si="4"/>
        <v>8.832214497</v>
      </c>
      <c r="I2920" s="14">
        <f>IFERROR(__xludf.DUMMYFUNCTION("FILTER(WholeNMJData!D:D,WholeNMJData!$B:$B=$B2920)"),142.4356)</f>
        <v>142.4356</v>
      </c>
    </row>
    <row r="2921">
      <c r="A2921" s="3"/>
      <c r="B2921" s="3" t="str">
        <f t="shared" si="3"/>
        <v>shi_06m_m67_a3_002</v>
      </c>
      <c r="C2921" s="9" t="s">
        <v>2962</v>
      </c>
      <c r="D2921" s="12">
        <v>21.0</v>
      </c>
      <c r="E2921" s="12">
        <v>1969.461</v>
      </c>
      <c r="F2921" s="12">
        <v>0.92667</v>
      </c>
      <c r="G2921" s="14">
        <f>IFERROR(__xludf.DUMMYFUNCTION("FILTER(WholeNMJData!E:E,WholeNMJData!$B:$B=$B2921)"),175.1075)</f>
        <v>175.1075</v>
      </c>
      <c r="H2921" s="14">
        <f t="shared" si="4"/>
        <v>11.24715389</v>
      </c>
      <c r="I2921" s="14">
        <f>IFERROR(__xludf.DUMMYFUNCTION("FILTER(WholeNMJData!D:D,WholeNMJData!$B:$B=$B2921)"),142.4356)</f>
        <v>142.4356</v>
      </c>
    </row>
    <row r="2922">
      <c r="A2922" s="3"/>
      <c r="B2922" s="3" t="str">
        <f t="shared" si="3"/>
        <v>shi_06m_m67_a3_002</v>
      </c>
      <c r="C2922" s="9" t="s">
        <v>2963</v>
      </c>
      <c r="D2922" s="12">
        <v>40.0</v>
      </c>
      <c r="E2922" s="12">
        <v>1818.847</v>
      </c>
      <c r="F2922" s="12">
        <v>0.997434</v>
      </c>
      <c r="G2922" s="14">
        <f>IFERROR(__xludf.DUMMYFUNCTION("FILTER(WholeNMJData!E:E,WholeNMJData!$B:$B=$B2922)"),175.1075)</f>
        <v>175.1075</v>
      </c>
      <c r="H2922" s="14">
        <f t="shared" si="4"/>
        <v>10.38703082</v>
      </c>
      <c r="I2922" s="14">
        <f>IFERROR(__xludf.DUMMYFUNCTION("FILTER(WholeNMJData!D:D,WholeNMJData!$B:$B=$B2922)"),142.4356)</f>
        <v>142.4356</v>
      </c>
    </row>
    <row r="2923">
      <c r="A2923" s="3"/>
      <c r="B2923" s="3" t="str">
        <f t="shared" si="3"/>
        <v>shi_06m_m67_a3_002</v>
      </c>
      <c r="C2923" s="9" t="s">
        <v>2964</v>
      </c>
      <c r="D2923" s="12">
        <v>4.0</v>
      </c>
      <c r="E2923" s="12">
        <v>1561.6</v>
      </c>
      <c r="F2923" s="12">
        <v>0.18198</v>
      </c>
      <c r="G2923" s="14">
        <f>IFERROR(__xludf.DUMMYFUNCTION("FILTER(WholeNMJData!E:E,WholeNMJData!$B:$B=$B2923)"),175.1075)</f>
        <v>175.1075</v>
      </c>
      <c r="H2923" s="14">
        <f t="shared" si="4"/>
        <v>8.917950402</v>
      </c>
      <c r="I2923" s="14">
        <f>IFERROR(__xludf.DUMMYFUNCTION("FILTER(WholeNMJData!D:D,WholeNMJData!$B:$B=$B2923)"),142.4356)</f>
        <v>142.4356</v>
      </c>
    </row>
    <row r="2924">
      <c r="A2924" s="3"/>
      <c r="B2924" s="3" t="str">
        <f t="shared" si="3"/>
        <v>shi_06m_m67_a3_002</v>
      </c>
      <c r="C2924" s="9" t="s">
        <v>2965</v>
      </c>
      <c r="D2924" s="12">
        <v>8.0</v>
      </c>
      <c r="E2924" s="12">
        <v>1584.705</v>
      </c>
      <c r="F2924" s="12">
        <v>0.876529</v>
      </c>
      <c r="G2924" s="14">
        <f>IFERROR(__xludf.DUMMYFUNCTION("FILTER(WholeNMJData!E:E,WholeNMJData!$B:$B=$B2924)"),175.1075)</f>
        <v>175.1075</v>
      </c>
      <c r="H2924" s="14">
        <f t="shared" si="4"/>
        <v>9.04989792</v>
      </c>
      <c r="I2924" s="14">
        <f>IFERROR(__xludf.DUMMYFUNCTION("FILTER(WholeNMJData!D:D,WholeNMJData!$B:$B=$B2924)"),142.4356)</f>
        <v>142.4356</v>
      </c>
    </row>
    <row r="2925">
      <c r="A2925" s="3"/>
      <c r="B2925" s="3" t="str">
        <f t="shared" si="3"/>
        <v>shi_06m_m67_a3_002</v>
      </c>
      <c r="C2925" s="9" t="s">
        <v>2966</v>
      </c>
      <c r="D2925" s="12">
        <v>3.0</v>
      </c>
      <c r="E2925" s="12">
        <v>1350.279</v>
      </c>
      <c r="F2925" s="12">
        <v>0.342749</v>
      </c>
      <c r="G2925" s="14">
        <f>IFERROR(__xludf.DUMMYFUNCTION("FILTER(WholeNMJData!E:E,WholeNMJData!$B:$B=$B2925)"),175.1075)</f>
        <v>175.1075</v>
      </c>
      <c r="H2925" s="14">
        <f t="shared" si="4"/>
        <v>7.711143155</v>
      </c>
      <c r="I2925" s="14">
        <f>IFERROR(__xludf.DUMMYFUNCTION("FILTER(WholeNMJData!D:D,WholeNMJData!$B:$B=$B2925)"),142.4356)</f>
        <v>142.4356</v>
      </c>
    </row>
    <row r="2926">
      <c r="A2926" s="3"/>
      <c r="B2926" s="3" t="str">
        <f t="shared" si="3"/>
        <v>shi_06m_m67_a3_002</v>
      </c>
      <c r="C2926" s="9" t="s">
        <v>2967</v>
      </c>
      <c r="D2926" s="12">
        <v>8.0</v>
      </c>
      <c r="E2926" s="12">
        <v>1712.844</v>
      </c>
      <c r="F2926" s="12">
        <v>0.616755</v>
      </c>
      <c r="G2926" s="14">
        <f>IFERROR(__xludf.DUMMYFUNCTION("FILTER(WholeNMJData!E:E,WholeNMJData!$B:$B=$B2926)"),175.1075)</f>
        <v>175.1075</v>
      </c>
      <c r="H2926" s="14">
        <f t="shared" si="4"/>
        <v>9.781671259</v>
      </c>
      <c r="I2926" s="14">
        <f>IFERROR(__xludf.DUMMYFUNCTION("FILTER(WholeNMJData!D:D,WholeNMJData!$B:$B=$B2926)"),142.4356)</f>
        <v>142.4356</v>
      </c>
    </row>
    <row r="2927">
      <c r="A2927" s="3"/>
      <c r="B2927" s="3" t="str">
        <f t="shared" si="3"/>
        <v>shi_06m_m67_a3_002</v>
      </c>
      <c r="C2927" s="9" t="s">
        <v>2968</v>
      </c>
      <c r="D2927" s="12">
        <v>4.0</v>
      </c>
      <c r="E2927" s="12">
        <v>1458.631</v>
      </c>
      <c r="F2927" s="12">
        <v>0.795436</v>
      </c>
      <c r="G2927" s="14">
        <f>IFERROR(__xludf.DUMMYFUNCTION("FILTER(WholeNMJData!E:E,WholeNMJData!$B:$B=$B2927)"),175.1075)</f>
        <v>175.1075</v>
      </c>
      <c r="H2927" s="14">
        <f t="shared" si="4"/>
        <v>8.329917336</v>
      </c>
      <c r="I2927" s="14">
        <f>IFERROR(__xludf.DUMMYFUNCTION("FILTER(WholeNMJData!D:D,WholeNMJData!$B:$B=$B2927)"),142.4356)</f>
        <v>142.4356</v>
      </c>
    </row>
    <row r="2928">
      <c r="A2928" s="3"/>
      <c r="B2928" s="3" t="str">
        <f t="shared" si="3"/>
        <v>shi_06m_m67_a3_002</v>
      </c>
      <c r="C2928" s="9" t="s">
        <v>2969</v>
      </c>
      <c r="D2928" s="12">
        <v>5.0</v>
      </c>
      <c r="E2928" s="12">
        <v>1733.8</v>
      </c>
      <c r="F2928" s="12">
        <v>0.545722</v>
      </c>
      <c r="G2928" s="14">
        <f>IFERROR(__xludf.DUMMYFUNCTION("FILTER(WholeNMJData!E:E,WholeNMJData!$B:$B=$B2928)"),175.1075)</f>
        <v>175.1075</v>
      </c>
      <c r="H2928" s="14">
        <f t="shared" si="4"/>
        <v>9.901346316</v>
      </c>
      <c r="I2928" s="14">
        <f>IFERROR(__xludf.DUMMYFUNCTION("FILTER(WholeNMJData!D:D,WholeNMJData!$B:$B=$B2928)"),142.4356)</f>
        <v>142.4356</v>
      </c>
    </row>
    <row r="2929">
      <c r="A2929" s="3"/>
      <c r="B2929" s="3" t="str">
        <f t="shared" si="3"/>
        <v>shi_06m_m67_a3_002</v>
      </c>
      <c r="C2929" s="9" t="s">
        <v>2970</v>
      </c>
      <c r="D2929" s="12">
        <v>8.0</v>
      </c>
      <c r="E2929" s="12">
        <v>4823.001</v>
      </c>
      <c r="F2929" s="12">
        <v>0.222725</v>
      </c>
      <c r="G2929" s="14">
        <f>IFERROR(__xludf.DUMMYFUNCTION("FILTER(WholeNMJData!E:E,WholeNMJData!$B:$B=$B2929)"),175.1075)</f>
        <v>175.1075</v>
      </c>
      <c r="H2929" s="14">
        <f t="shared" si="4"/>
        <v>27.54308639</v>
      </c>
      <c r="I2929" s="14">
        <f>IFERROR(__xludf.DUMMYFUNCTION("FILTER(WholeNMJData!D:D,WholeNMJData!$B:$B=$B2929)"),142.4356)</f>
        <v>142.4356</v>
      </c>
    </row>
    <row r="2930">
      <c r="A2930" s="3"/>
      <c r="B2930" s="3" t="str">
        <f t="shared" si="3"/>
        <v>shi_06m_m67_a3_002</v>
      </c>
      <c r="C2930" s="9" t="s">
        <v>2971</v>
      </c>
      <c r="D2930" s="12">
        <v>3.0</v>
      </c>
      <c r="E2930" s="12">
        <v>1313.649</v>
      </c>
      <c r="F2930" s="12">
        <v>0.440262</v>
      </c>
      <c r="G2930" s="14">
        <f>IFERROR(__xludf.DUMMYFUNCTION("FILTER(WholeNMJData!E:E,WholeNMJData!$B:$B=$B2930)"),175.1075)</f>
        <v>175.1075</v>
      </c>
      <c r="H2930" s="14">
        <f t="shared" si="4"/>
        <v>7.501957369</v>
      </c>
      <c r="I2930" s="14">
        <f>IFERROR(__xludf.DUMMYFUNCTION("FILTER(WholeNMJData!D:D,WholeNMJData!$B:$B=$B2930)"),142.4356)</f>
        <v>142.4356</v>
      </c>
    </row>
    <row r="2931">
      <c r="A2931" s="3"/>
      <c r="B2931" s="3" t="str">
        <f t="shared" si="3"/>
        <v>shi_06m_m67_a3_002</v>
      </c>
      <c r="C2931" s="9" t="s">
        <v>2972</v>
      </c>
      <c r="D2931" s="12">
        <v>137.0</v>
      </c>
      <c r="E2931" s="12">
        <v>4004.308</v>
      </c>
      <c r="F2931" s="12">
        <v>0.925021</v>
      </c>
      <c r="G2931" s="14">
        <f>IFERROR(__xludf.DUMMYFUNCTION("FILTER(WholeNMJData!E:E,WholeNMJData!$B:$B=$B2931)"),175.1075)</f>
        <v>175.1075</v>
      </c>
      <c r="H2931" s="14">
        <f t="shared" si="4"/>
        <v>22.86771269</v>
      </c>
      <c r="I2931" s="14">
        <f>IFERROR(__xludf.DUMMYFUNCTION("FILTER(WholeNMJData!D:D,WholeNMJData!$B:$B=$B2931)"),142.4356)</f>
        <v>142.4356</v>
      </c>
    </row>
    <row r="2932">
      <c r="A2932" s="3"/>
      <c r="B2932" s="3" t="str">
        <f t="shared" si="3"/>
        <v>shi_06m_m67_a3_002</v>
      </c>
      <c r="C2932" s="9" t="s">
        <v>2973</v>
      </c>
      <c r="D2932" s="12">
        <v>3.0</v>
      </c>
      <c r="E2932" s="12">
        <v>1556.212</v>
      </c>
      <c r="F2932" s="12">
        <v>0.396686</v>
      </c>
      <c r="G2932" s="14">
        <f>IFERROR(__xludf.DUMMYFUNCTION("FILTER(WholeNMJData!E:E,WholeNMJData!$B:$B=$B2932)"),175.1075)</f>
        <v>175.1075</v>
      </c>
      <c r="H2932" s="14">
        <f t="shared" si="4"/>
        <v>8.887180732</v>
      </c>
      <c r="I2932" s="14">
        <f>IFERROR(__xludf.DUMMYFUNCTION("FILTER(WholeNMJData!D:D,WholeNMJData!$B:$B=$B2932)"),142.4356)</f>
        <v>142.4356</v>
      </c>
    </row>
    <row r="2933">
      <c r="A2933" s="3"/>
      <c r="B2933" s="3" t="str">
        <f t="shared" si="3"/>
        <v>shi_06m_m67_a3_002</v>
      </c>
      <c r="C2933" s="9" t="s">
        <v>2974</v>
      </c>
      <c r="D2933" s="12">
        <v>5.0</v>
      </c>
      <c r="E2933" s="12">
        <v>1890.546</v>
      </c>
      <c r="F2933" s="12">
        <v>0.593686</v>
      </c>
      <c r="G2933" s="14">
        <f>IFERROR(__xludf.DUMMYFUNCTION("FILTER(WholeNMJData!E:E,WholeNMJData!$B:$B=$B2933)"),175.1075)</f>
        <v>175.1075</v>
      </c>
      <c r="H2933" s="14">
        <f t="shared" si="4"/>
        <v>10.79648787</v>
      </c>
      <c r="I2933" s="14">
        <f>IFERROR(__xludf.DUMMYFUNCTION("FILTER(WholeNMJData!D:D,WholeNMJData!$B:$B=$B2933)"),142.4356)</f>
        <v>142.4356</v>
      </c>
    </row>
    <row r="2934">
      <c r="A2934" s="3"/>
      <c r="B2934" s="3" t="str">
        <f t="shared" si="3"/>
        <v>shi_06m_m67_a3_002</v>
      </c>
      <c r="C2934" s="9" t="s">
        <v>2975</v>
      </c>
      <c r="D2934" s="12">
        <v>3.0</v>
      </c>
      <c r="E2934" s="12">
        <v>1327.671</v>
      </c>
      <c r="F2934" s="12">
        <v>0.232768</v>
      </c>
      <c r="G2934" s="14">
        <f>IFERROR(__xludf.DUMMYFUNCTION("FILTER(WholeNMJData!E:E,WholeNMJData!$B:$B=$B2934)"),175.1075)</f>
        <v>175.1075</v>
      </c>
      <c r="H2934" s="14">
        <f t="shared" si="4"/>
        <v>7.582033893</v>
      </c>
      <c r="I2934" s="14">
        <f>IFERROR(__xludf.DUMMYFUNCTION("FILTER(WholeNMJData!D:D,WholeNMJData!$B:$B=$B2934)"),142.4356)</f>
        <v>142.4356</v>
      </c>
    </row>
    <row r="2935">
      <c r="A2935" s="3"/>
      <c r="B2935" s="3" t="str">
        <f t="shared" si="3"/>
        <v>shi_06m_m67_a3_002</v>
      </c>
      <c r="C2935" s="9" t="s">
        <v>2976</v>
      </c>
      <c r="D2935" s="12">
        <v>3.0</v>
      </c>
      <c r="E2935" s="12">
        <v>1514.759</v>
      </c>
      <c r="F2935" s="12">
        <v>0.139735</v>
      </c>
      <c r="G2935" s="14">
        <f>IFERROR(__xludf.DUMMYFUNCTION("FILTER(WholeNMJData!E:E,WholeNMJData!$B:$B=$B2935)"),175.1075)</f>
        <v>175.1075</v>
      </c>
      <c r="H2935" s="14">
        <f t="shared" si="4"/>
        <v>8.650451865</v>
      </c>
      <c r="I2935" s="14">
        <f>IFERROR(__xludf.DUMMYFUNCTION("FILTER(WholeNMJData!D:D,WholeNMJData!$B:$B=$B2935)"),142.4356)</f>
        <v>142.4356</v>
      </c>
    </row>
    <row r="2936">
      <c r="A2936" s="3"/>
      <c r="B2936" s="3" t="str">
        <f t="shared" si="3"/>
        <v>shi_06m_m67_a3_002</v>
      </c>
      <c r="C2936" s="9" t="s">
        <v>2977</v>
      </c>
      <c r="D2936" s="12">
        <v>3.0</v>
      </c>
      <c r="E2936" s="12">
        <v>1986.882</v>
      </c>
      <c r="F2936" s="12">
        <v>0.650525</v>
      </c>
      <c r="G2936" s="14">
        <f>IFERROR(__xludf.DUMMYFUNCTION("FILTER(WholeNMJData!E:E,WholeNMJData!$B:$B=$B2936)"),175.1075)</f>
        <v>175.1075</v>
      </c>
      <c r="H2936" s="14">
        <f t="shared" si="4"/>
        <v>11.34664135</v>
      </c>
      <c r="I2936" s="14">
        <f>IFERROR(__xludf.DUMMYFUNCTION("FILTER(WholeNMJData!D:D,WholeNMJData!$B:$B=$B2936)"),142.4356)</f>
        <v>142.4356</v>
      </c>
    </row>
    <row r="2937">
      <c r="A2937" s="3"/>
      <c r="B2937" s="3" t="str">
        <f t="shared" si="3"/>
        <v>shi_06m_m67_a3_002</v>
      </c>
      <c r="C2937" s="9" t="s">
        <v>2978</v>
      </c>
      <c r="D2937" s="12">
        <v>3.0</v>
      </c>
      <c r="E2937" s="12">
        <v>1892.109</v>
      </c>
      <c r="F2937" s="12">
        <v>0.74933</v>
      </c>
      <c r="G2937" s="14">
        <f>IFERROR(__xludf.DUMMYFUNCTION("FILTER(WholeNMJData!E:E,WholeNMJData!$B:$B=$B2937)"),175.1075)</f>
        <v>175.1075</v>
      </c>
      <c r="H2937" s="14">
        <f t="shared" si="4"/>
        <v>10.80541382</v>
      </c>
      <c r="I2937" s="14">
        <f>IFERROR(__xludf.DUMMYFUNCTION("FILTER(WholeNMJData!D:D,WholeNMJData!$B:$B=$B2937)"),142.4356)</f>
        <v>142.4356</v>
      </c>
    </row>
    <row r="2938">
      <c r="A2938" s="3"/>
      <c r="B2938" s="3" t="str">
        <f t="shared" si="3"/>
        <v>shi_06m_m67_a3_002</v>
      </c>
      <c r="C2938" s="9" t="s">
        <v>2979</v>
      </c>
      <c r="D2938" s="12">
        <v>3.0</v>
      </c>
      <c r="E2938" s="12">
        <v>1535.163</v>
      </c>
      <c r="F2938" s="12">
        <v>0.523013</v>
      </c>
      <c r="G2938" s="14">
        <f>IFERROR(__xludf.DUMMYFUNCTION("FILTER(WholeNMJData!E:E,WholeNMJData!$B:$B=$B2938)"),175.1075)</f>
        <v>175.1075</v>
      </c>
      <c r="H2938" s="14">
        <f t="shared" si="4"/>
        <v>8.766974573</v>
      </c>
      <c r="I2938" s="14">
        <f>IFERROR(__xludf.DUMMYFUNCTION("FILTER(WholeNMJData!D:D,WholeNMJData!$B:$B=$B2938)"),142.4356)</f>
        <v>142.4356</v>
      </c>
    </row>
    <row r="2939">
      <c r="A2939" s="3"/>
      <c r="B2939" s="3" t="str">
        <f t="shared" si="3"/>
        <v>shi_06m_m67_a3_002</v>
      </c>
      <c r="C2939" s="9" t="s">
        <v>2980</v>
      </c>
      <c r="D2939" s="12">
        <v>3.0</v>
      </c>
      <c r="E2939" s="12">
        <v>1170.24</v>
      </c>
      <c r="F2939" s="12">
        <v>0.363655</v>
      </c>
      <c r="G2939" s="14">
        <f>IFERROR(__xludf.DUMMYFUNCTION("FILTER(WholeNMJData!E:E,WholeNMJData!$B:$B=$B2939)"),175.1075)</f>
        <v>175.1075</v>
      </c>
      <c r="H2939" s="14">
        <f t="shared" si="4"/>
        <v>6.682980455</v>
      </c>
      <c r="I2939" s="14">
        <f>IFERROR(__xludf.DUMMYFUNCTION("FILTER(WholeNMJData!D:D,WholeNMJData!$B:$B=$B2939)"),142.4356)</f>
        <v>142.4356</v>
      </c>
    </row>
    <row r="2940">
      <c r="A2940" s="3"/>
      <c r="B2940" s="3" t="str">
        <f t="shared" si="3"/>
        <v>shi_06m_m67_a3_002</v>
      </c>
      <c r="C2940" s="9" t="s">
        <v>2981</v>
      </c>
      <c r="D2940" s="12">
        <v>3.0</v>
      </c>
      <c r="E2940" s="12">
        <v>1797.575</v>
      </c>
      <c r="F2940" s="12">
        <v>0.426606</v>
      </c>
      <c r="G2940" s="14">
        <f>IFERROR(__xludf.DUMMYFUNCTION("FILTER(WholeNMJData!E:E,WholeNMJData!$B:$B=$B2940)"),175.1075)</f>
        <v>175.1075</v>
      </c>
      <c r="H2940" s="14">
        <f t="shared" si="4"/>
        <v>10.26555116</v>
      </c>
      <c r="I2940" s="14">
        <f>IFERROR(__xludf.DUMMYFUNCTION("FILTER(WholeNMJData!D:D,WholeNMJData!$B:$B=$B2940)"),142.4356)</f>
        <v>142.4356</v>
      </c>
    </row>
    <row r="2941">
      <c r="A2941" s="3"/>
      <c r="B2941" s="3" t="str">
        <f t="shared" si="3"/>
        <v>shi_06m_m67_a3_002</v>
      </c>
      <c r="C2941" s="9" t="s">
        <v>2982</v>
      </c>
      <c r="D2941" s="12">
        <v>3.0</v>
      </c>
      <c r="E2941" s="12">
        <v>1587.751</v>
      </c>
      <c r="F2941" s="12">
        <v>0.406299</v>
      </c>
      <c r="G2941" s="14">
        <f>IFERROR(__xludf.DUMMYFUNCTION("FILTER(WholeNMJData!E:E,WholeNMJData!$B:$B=$B2941)"),175.1075)</f>
        <v>175.1075</v>
      </c>
      <c r="H2941" s="14">
        <f t="shared" si="4"/>
        <v>9.067292949</v>
      </c>
      <c r="I2941" s="14">
        <f>IFERROR(__xludf.DUMMYFUNCTION("FILTER(WholeNMJData!D:D,WholeNMJData!$B:$B=$B2941)"),142.4356)</f>
        <v>142.4356</v>
      </c>
    </row>
    <row r="2942">
      <c r="A2942" s="3"/>
      <c r="B2942" s="3" t="str">
        <f t="shared" si="3"/>
        <v>shi_06m_m67_a3_002</v>
      </c>
      <c r="C2942" s="9" t="s">
        <v>2983</v>
      </c>
      <c r="D2942" s="12">
        <v>13.0</v>
      </c>
      <c r="E2942" s="12">
        <v>1762.734</v>
      </c>
      <c r="F2942" s="12">
        <v>0.797063</v>
      </c>
      <c r="G2942" s="14">
        <f>IFERROR(__xludf.DUMMYFUNCTION("FILTER(WholeNMJData!E:E,WholeNMJData!$B:$B=$B2942)"),175.1075)</f>
        <v>175.1075</v>
      </c>
      <c r="H2942" s="14">
        <f t="shared" si="4"/>
        <v>10.06658196</v>
      </c>
      <c r="I2942" s="14">
        <f>IFERROR(__xludf.DUMMYFUNCTION("FILTER(WholeNMJData!D:D,WholeNMJData!$B:$B=$B2942)"),142.4356)</f>
        <v>142.4356</v>
      </c>
    </row>
    <row r="2943">
      <c r="A2943" s="3"/>
      <c r="B2943" s="3" t="str">
        <f t="shared" si="3"/>
        <v>shi_06m_m67_a3_002</v>
      </c>
      <c r="C2943" s="9" t="s">
        <v>2984</v>
      </c>
      <c r="D2943" s="12">
        <v>13.0</v>
      </c>
      <c r="E2943" s="12">
        <v>1604.904</v>
      </c>
      <c r="F2943" s="12">
        <v>0.529303</v>
      </c>
      <c r="G2943" s="14">
        <f>IFERROR(__xludf.DUMMYFUNCTION("FILTER(WholeNMJData!E:E,WholeNMJData!$B:$B=$B2943)"),175.1075)</f>
        <v>175.1075</v>
      </c>
      <c r="H2943" s="14">
        <f t="shared" si="4"/>
        <v>9.165249918</v>
      </c>
      <c r="I2943" s="14">
        <f>IFERROR(__xludf.DUMMYFUNCTION("FILTER(WholeNMJData!D:D,WholeNMJData!$B:$B=$B2943)"),142.4356)</f>
        <v>142.4356</v>
      </c>
    </row>
    <row r="2944">
      <c r="A2944" s="3"/>
      <c r="B2944" s="3" t="str">
        <f t="shared" si="3"/>
        <v>shi_06m_m67_a3_002</v>
      </c>
      <c r="C2944" s="9" t="s">
        <v>2985</v>
      </c>
      <c r="D2944" s="12">
        <v>4.0</v>
      </c>
      <c r="E2944" s="12">
        <v>1392.026</v>
      </c>
      <c r="F2944" s="12">
        <v>0.343518</v>
      </c>
      <c r="G2944" s="14">
        <f>IFERROR(__xludf.DUMMYFUNCTION("FILTER(WholeNMJData!E:E,WholeNMJData!$B:$B=$B2944)"),175.1075)</f>
        <v>175.1075</v>
      </c>
      <c r="H2944" s="14">
        <f t="shared" si="4"/>
        <v>7.94955099</v>
      </c>
      <c r="I2944" s="14">
        <f>IFERROR(__xludf.DUMMYFUNCTION("FILTER(WholeNMJData!D:D,WholeNMJData!$B:$B=$B2944)"),142.4356)</f>
        <v>142.4356</v>
      </c>
    </row>
    <row r="2945">
      <c r="A2945" s="3"/>
      <c r="B2945" s="3" t="str">
        <f t="shared" si="3"/>
        <v>shi_06m_m67_a3_002</v>
      </c>
      <c r="C2945" s="9" t="s">
        <v>2986</v>
      </c>
      <c r="D2945" s="12">
        <v>7.0</v>
      </c>
      <c r="E2945" s="12">
        <v>1300.224</v>
      </c>
      <c r="F2945" s="12">
        <v>0.506626</v>
      </c>
      <c r="G2945" s="14">
        <f>IFERROR(__xludf.DUMMYFUNCTION("FILTER(WholeNMJData!E:E,WholeNMJData!$B:$B=$B2945)"),175.1075)</f>
        <v>175.1075</v>
      </c>
      <c r="H2945" s="14">
        <f t="shared" si="4"/>
        <v>7.425290179</v>
      </c>
      <c r="I2945" s="14">
        <f>IFERROR(__xludf.DUMMYFUNCTION("FILTER(WholeNMJData!D:D,WholeNMJData!$B:$B=$B2945)"),142.4356)</f>
        <v>142.4356</v>
      </c>
    </row>
    <row r="2946">
      <c r="A2946" s="3"/>
      <c r="B2946" s="3" t="str">
        <f t="shared" si="3"/>
        <v>shi_06m_m67_a3_002</v>
      </c>
      <c r="C2946" s="9" t="s">
        <v>2987</v>
      </c>
      <c r="D2946" s="12">
        <v>7.0</v>
      </c>
      <c r="E2946" s="12">
        <v>1499.244</v>
      </c>
      <c r="F2946" s="12">
        <v>0.584593</v>
      </c>
      <c r="G2946" s="14">
        <f>IFERROR(__xludf.DUMMYFUNCTION("FILTER(WholeNMJData!E:E,WholeNMJData!$B:$B=$B2946)"),175.1075)</f>
        <v>175.1075</v>
      </c>
      <c r="H2946" s="14">
        <f t="shared" si="4"/>
        <v>8.56184915</v>
      </c>
      <c r="I2946" s="14">
        <f>IFERROR(__xludf.DUMMYFUNCTION("FILTER(WholeNMJData!D:D,WholeNMJData!$B:$B=$B2946)"),142.4356)</f>
        <v>142.4356</v>
      </c>
    </row>
    <row r="2947">
      <c r="A2947" s="3"/>
      <c r="B2947" s="3" t="str">
        <f t="shared" si="3"/>
        <v>shi_06m_m67_a3_002</v>
      </c>
      <c r="C2947" s="9" t="s">
        <v>2988</v>
      </c>
      <c r="D2947" s="12">
        <v>4.0</v>
      </c>
      <c r="E2947" s="12">
        <v>1262.451</v>
      </c>
      <c r="F2947" s="12">
        <v>0.345894</v>
      </c>
      <c r="G2947" s="14">
        <f>IFERROR(__xludf.DUMMYFUNCTION("FILTER(WholeNMJData!E:E,WholeNMJData!$B:$B=$B2947)"),175.1075)</f>
        <v>175.1075</v>
      </c>
      <c r="H2947" s="14">
        <f t="shared" si="4"/>
        <v>7.209576974</v>
      </c>
      <c r="I2947" s="14">
        <f>IFERROR(__xludf.DUMMYFUNCTION("FILTER(WholeNMJData!D:D,WholeNMJData!$B:$B=$B2947)"),142.4356)</f>
        <v>142.4356</v>
      </c>
    </row>
    <row r="2948">
      <c r="A2948" s="3"/>
      <c r="B2948" s="3" t="str">
        <f t="shared" si="3"/>
        <v>shi_06m_m67_a3_002</v>
      </c>
      <c r="C2948" s="9" t="s">
        <v>2989</v>
      </c>
      <c r="D2948" s="12">
        <v>43.0</v>
      </c>
      <c r="E2948" s="12">
        <v>2179.303</v>
      </c>
      <c r="F2948" s="12">
        <v>1.045634</v>
      </c>
      <c r="G2948" s="14">
        <f>IFERROR(__xludf.DUMMYFUNCTION("FILTER(WholeNMJData!E:E,WholeNMJData!$B:$B=$B2948)"),175.1075)</f>
        <v>175.1075</v>
      </c>
      <c r="H2948" s="14">
        <f t="shared" si="4"/>
        <v>12.4455149</v>
      </c>
      <c r="I2948" s="14">
        <f>IFERROR(__xludf.DUMMYFUNCTION("FILTER(WholeNMJData!D:D,WholeNMJData!$B:$B=$B2948)"),142.4356)</f>
        <v>142.4356</v>
      </c>
    </row>
    <row r="2949">
      <c r="A2949" s="3"/>
      <c r="B2949" s="3" t="str">
        <f t="shared" si="3"/>
        <v>shi_06m_m67_a3_002</v>
      </c>
      <c r="C2949" s="9" t="s">
        <v>2990</v>
      </c>
      <c r="D2949" s="12">
        <v>70.0</v>
      </c>
      <c r="E2949" s="12">
        <v>4037.908</v>
      </c>
      <c r="F2949" s="12">
        <v>1.00825</v>
      </c>
      <c r="G2949" s="14">
        <f>IFERROR(__xludf.DUMMYFUNCTION("FILTER(WholeNMJData!E:E,WholeNMJData!$B:$B=$B2949)"),175.1075)</f>
        <v>175.1075</v>
      </c>
      <c r="H2949" s="14">
        <f t="shared" si="4"/>
        <v>23.05959482</v>
      </c>
      <c r="I2949" s="14">
        <f>IFERROR(__xludf.DUMMYFUNCTION("FILTER(WholeNMJData!D:D,WholeNMJData!$B:$B=$B2949)"),142.4356)</f>
        <v>142.4356</v>
      </c>
    </row>
    <row r="2950">
      <c r="A2950" s="3"/>
      <c r="B2950" s="3" t="str">
        <f t="shared" si="3"/>
        <v>shi_06m_m67_a3_002</v>
      </c>
      <c r="C2950" s="9" t="s">
        <v>2991</v>
      </c>
      <c r="D2950" s="12">
        <v>12.0</v>
      </c>
      <c r="E2950" s="12">
        <v>2402.631</v>
      </c>
      <c r="F2950" s="12">
        <v>0.671457</v>
      </c>
      <c r="G2950" s="14">
        <f>IFERROR(__xludf.DUMMYFUNCTION("FILTER(WholeNMJData!E:E,WholeNMJData!$B:$B=$B2950)"),175.1075)</f>
        <v>175.1075</v>
      </c>
      <c r="H2950" s="14">
        <f t="shared" si="4"/>
        <v>13.72089145</v>
      </c>
      <c r="I2950" s="14">
        <f>IFERROR(__xludf.DUMMYFUNCTION("FILTER(WholeNMJData!D:D,WholeNMJData!$B:$B=$B2950)"),142.4356)</f>
        <v>142.4356</v>
      </c>
    </row>
    <row r="2951">
      <c r="A2951" s="3"/>
      <c r="B2951" s="3" t="str">
        <f t="shared" si="3"/>
        <v>shi_06m_m67_a3_002</v>
      </c>
      <c r="C2951" s="9" t="s">
        <v>2992</v>
      </c>
      <c r="D2951" s="12">
        <v>12.0</v>
      </c>
      <c r="E2951" s="12">
        <v>1910.592</v>
      </c>
      <c r="F2951" s="12">
        <v>0.510619</v>
      </c>
      <c r="G2951" s="14">
        <f>IFERROR(__xludf.DUMMYFUNCTION("FILTER(WholeNMJData!E:E,WholeNMJData!$B:$B=$B2951)"),175.1075)</f>
        <v>175.1075</v>
      </c>
      <c r="H2951" s="14">
        <f t="shared" si="4"/>
        <v>10.91096612</v>
      </c>
      <c r="I2951" s="14">
        <f>IFERROR(__xludf.DUMMYFUNCTION("FILTER(WholeNMJData!D:D,WholeNMJData!$B:$B=$B2951)"),142.4356)</f>
        <v>142.4356</v>
      </c>
    </row>
    <row r="2952">
      <c r="A2952" s="3"/>
      <c r="B2952" s="3" t="str">
        <f t="shared" si="3"/>
        <v>shi_06m_m67_a3_002</v>
      </c>
      <c r="C2952" s="9" t="s">
        <v>2993</v>
      </c>
      <c r="D2952" s="12">
        <v>11.0</v>
      </c>
      <c r="E2952" s="12">
        <v>1772.976</v>
      </c>
      <c r="F2952" s="12">
        <v>0.752914</v>
      </c>
      <c r="G2952" s="14">
        <f>IFERROR(__xludf.DUMMYFUNCTION("FILTER(WholeNMJData!E:E,WholeNMJData!$B:$B=$B2952)"),175.1075)</f>
        <v>175.1075</v>
      </c>
      <c r="H2952" s="14">
        <f t="shared" si="4"/>
        <v>10.12507174</v>
      </c>
      <c r="I2952" s="14">
        <f>IFERROR(__xludf.DUMMYFUNCTION("FILTER(WholeNMJData!D:D,WholeNMJData!$B:$B=$B2952)"),142.4356)</f>
        <v>142.4356</v>
      </c>
    </row>
    <row r="2953">
      <c r="A2953" s="3"/>
      <c r="B2953" s="3" t="str">
        <f t="shared" si="3"/>
        <v>shi_06m_m67_a3_002</v>
      </c>
      <c r="C2953" s="9" t="s">
        <v>2994</v>
      </c>
      <c r="D2953" s="12">
        <v>18.0</v>
      </c>
      <c r="E2953" s="12">
        <v>1563.194</v>
      </c>
      <c r="F2953" s="12">
        <v>0.76851</v>
      </c>
      <c r="G2953" s="14">
        <f>IFERROR(__xludf.DUMMYFUNCTION("FILTER(WholeNMJData!E:E,WholeNMJData!$B:$B=$B2953)"),175.1075)</f>
        <v>175.1075</v>
      </c>
      <c r="H2953" s="14">
        <f t="shared" si="4"/>
        <v>8.927053381</v>
      </c>
      <c r="I2953" s="14">
        <f>IFERROR(__xludf.DUMMYFUNCTION("FILTER(WholeNMJData!D:D,WholeNMJData!$B:$B=$B2953)"),142.4356)</f>
        <v>142.4356</v>
      </c>
    </row>
    <row r="2954">
      <c r="A2954" s="3"/>
      <c r="B2954" s="3" t="str">
        <f t="shared" si="3"/>
        <v>shi_06m_m67_a3_002</v>
      </c>
      <c r="C2954" s="9" t="s">
        <v>2995</v>
      </c>
      <c r="D2954" s="12">
        <v>7.0</v>
      </c>
      <c r="E2954" s="12">
        <v>1627.649</v>
      </c>
      <c r="F2954" s="12">
        <v>0.625915</v>
      </c>
      <c r="G2954" s="14">
        <f>IFERROR(__xludf.DUMMYFUNCTION("FILTER(WholeNMJData!E:E,WholeNMJData!$B:$B=$B2954)"),175.1075)</f>
        <v>175.1075</v>
      </c>
      <c r="H2954" s="14">
        <f t="shared" si="4"/>
        <v>9.295141556</v>
      </c>
      <c r="I2954" s="14">
        <f>IFERROR(__xludf.DUMMYFUNCTION("FILTER(WholeNMJData!D:D,WholeNMJData!$B:$B=$B2954)"),142.4356)</f>
        <v>142.4356</v>
      </c>
    </row>
    <row r="2955">
      <c r="A2955" s="3"/>
      <c r="B2955" s="3" t="str">
        <f t="shared" si="3"/>
        <v>shi_06m_m67_a3_002</v>
      </c>
      <c r="C2955" s="9" t="s">
        <v>2996</v>
      </c>
      <c r="D2955" s="12">
        <v>3.0</v>
      </c>
      <c r="E2955" s="12">
        <v>1346.294</v>
      </c>
      <c r="F2955" s="12">
        <v>0.34627</v>
      </c>
      <c r="G2955" s="14">
        <f>IFERROR(__xludf.DUMMYFUNCTION("FILTER(WholeNMJData!E:E,WholeNMJData!$B:$B=$B2955)"),175.1075)</f>
        <v>175.1075</v>
      </c>
      <c r="H2955" s="14">
        <f t="shared" si="4"/>
        <v>7.688385706</v>
      </c>
      <c r="I2955" s="14">
        <f>IFERROR(__xludf.DUMMYFUNCTION("FILTER(WholeNMJData!D:D,WholeNMJData!$B:$B=$B2955)"),142.4356)</f>
        <v>142.4356</v>
      </c>
    </row>
    <row r="2956">
      <c r="A2956" s="3"/>
      <c r="B2956" s="3" t="str">
        <f t="shared" si="3"/>
        <v>shi_06m_m67_a3_002</v>
      </c>
      <c r="C2956" s="9" t="s">
        <v>2997</v>
      </c>
      <c r="D2956" s="12">
        <v>43.0</v>
      </c>
      <c r="E2956" s="12">
        <v>3082.998</v>
      </c>
      <c r="F2956" s="12">
        <v>0.785172</v>
      </c>
      <c r="G2956" s="14">
        <f>IFERROR(__xludf.DUMMYFUNCTION("FILTER(WholeNMJData!E:E,WholeNMJData!$B:$B=$B2956)"),175.1075)</f>
        <v>175.1075</v>
      </c>
      <c r="H2956" s="14">
        <f t="shared" si="4"/>
        <v>17.60631612</v>
      </c>
      <c r="I2956" s="14">
        <f>IFERROR(__xludf.DUMMYFUNCTION("FILTER(WholeNMJData!D:D,WholeNMJData!$B:$B=$B2956)"),142.4356)</f>
        <v>142.4356</v>
      </c>
    </row>
    <row r="2957">
      <c r="A2957" s="3"/>
      <c r="B2957" s="3" t="str">
        <f t="shared" si="3"/>
        <v>shi_06m_m67_a3_002</v>
      </c>
      <c r="C2957" s="9" t="s">
        <v>2998</v>
      </c>
      <c r="D2957" s="12">
        <v>5.0</v>
      </c>
      <c r="E2957" s="12">
        <v>1526.401</v>
      </c>
      <c r="F2957" s="12">
        <v>0.289506</v>
      </c>
      <c r="G2957" s="14">
        <f>IFERROR(__xludf.DUMMYFUNCTION("FILTER(WholeNMJData!E:E,WholeNMJData!$B:$B=$B2957)"),175.1075)</f>
        <v>175.1075</v>
      </c>
      <c r="H2957" s="14">
        <f t="shared" si="4"/>
        <v>8.716936739</v>
      </c>
      <c r="I2957" s="14">
        <f>IFERROR(__xludf.DUMMYFUNCTION("FILTER(WholeNMJData!D:D,WholeNMJData!$B:$B=$B2957)"),142.4356)</f>
        <v>142.4356</v>
      </c>
    </row>
    <row r="2958">
      <c r="A2958" s="3"/>
      <c r="B2958" s="3" t="str">
        <f t="shared" si="3"/>
        <v>shi_06m_m67_a3_002</v>
      </c>
      <c r="C2958" s="9" t="s">
        <v>2999</v>
      </c>
      <c r="D2958" s="12">
        <v>3.0</v>
      </c>
      <c r="E2958" s="12">
        <v>1399.749</v>
      </c>
      <c r="F2958" s="12">
        <v>0.321248</v>
      </c>
      <c r="G2958" s="14">
        <f>IFERROR(__xludf.DUMMYFUNCTION("FILTER(WholeNMJData!E:E,WholeNMJData!$B:$B=$B2958)"),175.1075)</f>
        <v>175.1075</v>
      </c>
      <c r="H2958" s="14">
        <f t="shared" si="4"/>
        <v>7.993655326</v>
      </c>
      <c r="I2958" s="14">
        <f>IFERROR(__xludf.DUMMYFUNCTION("FILTER(WholeNMJData!D:D,WholeNMJData!$B:$B=$B2958)"),142.4356)</f>
        <v>142.4356</v>
      </c>
    </row>
    <row r="2959">
      <c r="A2959" s="3"/>
      <c r="B2959" s="3" t="str">
        <f t="shared" si="3"/>
        <v>shi_06m_m67_a3_002</v>
      </c>
      <c r="C2959" s="9" t="s">
        <v>3000</v>
      </c>
      <c r="D2959" s="12">
        <v>4.0</v>
      </c>
      <c r="E2959" s="12">
        <v>1265.909</v>
      </c>
      <c r="F2959" s="12">
        <v>0.192839</v>
      </c>
      <c r="G2959" s="14">
        <f>IFERROR(__xludf.DUMMYFUNCTION("FILTER(WholeNMJData!E:E,WholeNMJData!$B:$B=$B2959)"),175.1075)</f>
        <v>175.1075</v>
      </c>
      <c r="H2959" s="14">
        <f t="shared" si="4"/>
        <v>7.229324843</v>
      </c>
      <c r="I2959" s="14">
        <f>IFERROR(__xludf.DUMMYFUNCTION("FILTER(WholeNMJData!D:D,WholeNMJData!$B:$B=$B2959)"),142.4356)</f>
        <v>142.4356</v>
      </c>
    </row>
    <row r="2960">
      <c r="A2960" s="3"/>
      <c r="B2960" s="3" t="str">
        <f t="shared" si="3"/>
        <v>shi_06m_m67_a3_002</v>
      </c>
      <c r="C2960" s="9" t="s">
        <v>3001</v>
      </c>
      <c r="D2960" s="12">
        <v>4.0</v>
      </c>
      <c r="E2960" s="12">
        <v>1640.706</v>
      </c>
      <c r="F2960" s="12">
        <v>0.136609</v>
      </c>
      <c r="G2960" s="14">
        <f>IFERROR(__xludf.DUMMYFUNCTION("FILTER(WholeNMJData!E:E,WholeNMJData!$B:$B=$B2960)"),175.1075)</f>
        <v>175.1075</v>
      </c>
      <c r="H2960" s="14">
        <f t="shared" si="4"/>
        <v>9.36970718</v>
      </c>
      <c r="I2960" s="14">
        <f>IFERROR(__xludf.DUMMYFUNCTION("FILTER(WholeNMJData!D:D,WholeNMJData!$B:$B=$B2960)"),142.4356)</f>
        <v>142.4356</v>
      </c>
    </row>
    <row r="2961">
      <c r="A2961" s="3"/>
      <c r="B2961" s="3" t="str">
        <f t="shared" si="3"/>
        <v>shi_06m_m67_a3_002</v>
      </c>
      <c r="C2961" s="9" t="s">
        <v>3002</v>
      </c>
      <c r="D2961" s="12">
        <v>48.0</v>
      </c>
      <c r="E2961" s="12">
        <v>2678.85</v>
      </c>
      <c r="F2961" s="12">
        <v>0.971669</v>
      </c>
      <c r="G2961" s="14">
        <f>IFERROR(__xludf.DUMMYFUNCTION("FILTER(WholeNMJData!E:E,WholeNMJData!$B:$B=$B2961)"),175.1075)</f>
        <v>175.1075</v>
      </c>
      <c r="H2961" s="14">
        <f t="shared" si="4"/>
        <v>15.29831675</v>
      </c>
      <c r="I2961" s="14">
        <f>IFERROR(__xludf.DUMMYFUNCTION("FILTER(WholeNMJData!D:D,WholeNMJData!$B:$B=$B2961)"),142.4356)</f>
        <v>142.4356</v>
      </c>
    </row>
    <row r="2962">
      <c r="A2962" s="3"/>
      <c r="B2962" s="3" t="str">
        <f t="shared" si="3"/>
        <v>shi_06m_m67_a3_002</v>
      </c>
      <c r="C2962" s="9" t="s">
        <v>3003</v>
      </c>
      <c r="D2962" s="12">
        <v>10.0</v>
      </c>
      <c r="E2962" s="12">
        <v>2389.748</v>
      </c>
      <c r="F2962" s="12">
        <v>0.54857</v>
      </c>
      <c r="G2962" s="14">
        <f>IFERROR(__xludf.DUMMYFUNCTION("FILTER(WholeNMJData!E:E,WholeNMJData!$B:$B=$B2962)"),175.1075)</f>
        <v>175.1075</v>
      </c>
      <c r="H2962" s="14">
        <f t="shared" si="4"/>
        <v>13.6473195</v>
      </c>
      <c r="I2962" s="14">
        <f>IFERROR(__xludf.DUMMYFUNCTION("FILTER(WholeNMJData!D:D,WholeNMJData!$B:$B=$B2962)"),142.4356)</f>
        <v>142.4356</v>
      </c>
    </row>
    <row r="2963">
      <c r="A2963" s="3"/>
      <c r="B2963" s="3" t="str">
        <f t="shared" si="3"/>
        <v>shi_06m_m67_a3_002</v>
      </c>
      <c r="C2963" s="9" t="s">
        <v>3004</v>
      </c>
      <c r="D2963" s="12">
        <v>55.0</v>
      </c>
      <c r="E2963" s="12">
        <v>2746.963</v>
      </c>
      <c r="F2963" s="12">
        <v>0.92852</v>
      </c>
      <c r="G2963" s="14">
        <f>IFERROR(__xludf.DUMMYFUNCTION("FILTER(WholeNMJData!E:E,WholeNMJData!$B:$B=$B2963)"),175.1075)</f>
        <v>175.1075</v>
      </c>
      <c r="H2963" s="14">
        <f t="shared" si="4"/>
        <v>15.68729495</v>
      </c>
      <c r="I2963" s="14">
        <f>IFERROR(__xludf.DUMMYFUNCTION("FILTER(WholeNMJData!D:D,WholeNMJData!$B:$B=$B2963)"),142.4356)</f>
        <v>142.4356</v>
      </c>
    </row>
    <row r="2964">
      <c r="A2964" s="3"/>
      <c r="B2964" s="3" t="str">
        <f t="shared" si="3"/>
        <v>shi_06m_m67_a3_002</v>
      </c>
      <c r="C2964" s="9" t="s">
        <v>3005</v>
      </c>
      <c r="D2964" s="12">
        <v>34.0</v>
      </c>
      <c r="E2964" s="12">
        <v>2091.069</v>
      </c>
      <c r="F2964" s="12">
        <v>1.078778</v>
      </c>
      <c r="G2964" s="14">
        <f>IFERROR(__xludf.DUMMYFUNCTION("FILTER(WholeNMJData!E:E,WholeNMJData!$B:$B=$B2964)"),175.1075)</f>
        <v>175.1075</v>
      </c>
      <c r="H2964" s="14">
        <f t="shared" si="4"/>
        <v>11.94163014</v>
      </c>
      <c r="I2964" s="14">
        <f>IFERROR(__xludf.DUMMYFUNCTION("FILTER(WholeNMJData!D:D,WholeNMJData!$B:$B=$B2964)"),142.4356)</f>
        <v>142.4356</v>
      </c>
    </row>
    <row r="2965">
      <c r="A2965" s="3"/>
      <c r="B2965" s="3" t="str">
        <f t="shared" si="3"/>
        <v>shi_06m_m67_a3_002</v>
      </c>
      <c r="C2965" s="9" t="s">
        <v>3006</v>
      </c>
      <c r="D2965" s="12">
        <v>3.0</v>
      </c>
      <c r="E2965" s="12">
        <v>1789.68</v>
      </c>
      <c r="F2965" s="12">
        <v>0.285587</v>
      </c>
      <c r="G2965" s="14">
        <f>IFERROR(__xludf.DUMMYFUNCTION("FILTER(WholeNMJData!E:E,WholeNMJData!$B:$B=$B2965)"),175.1075)</f>
        <v>175.1075</v>
      </c>
      <c r="H2965" s="14">
        <f t="shared" si="4"/>
        <v>10.22046457</v>
      </c>
      <c r="I2965" s="14">
        <f>IFERROR(__xludf.DUMMYFUNCTION("FILTER(WholeNMJData!D:D,WholeNMJData!$B:$B=$B2965)"),142.4356)</f>
        <v>142.4356</v>
      </c>
    </row>
    <row r="2966">
      <c r="A2966" s="3"/>
      <c r="B2966" s="3" t="str">
        <f t="shared" si="3"/>
        <v>shi_06m_m67_a3_002</v>
      </c>
      <c r="C2966" s="9" t="s">
        <v>3007</v>
      </c>
      <c r="D2966" s="12">
        <v>3.0</v>
      </c>
      <c r="E2966" s="12">
        <v>1775.614</v>
      </c>
      <c r="F2966" s="12">
        <v>0.508724</v>
      </c>
      <c r="G2966" s="14">
        <f>IFERROR(__xludf.DUMMYFUNCTION("FILTER(WholeNMJData!E:E,WholeNMJData!$B:$B=$B2966)"),175.1075)</f>
        <v>175.1075</v>
      </c>
      <c r="H2966" s="14">
        <f t="shared" si="4"/>
        <v>10.14013677</v>
      </c>
      <c r="I2966" s="14">
        <f>IFERROR(__xludf.DUMMYFUNCTION("FILTER(WholeNMJData!D:D,WholeNMJData!$B:$B=$B2966)"),142.4356)</f>
        <v>142.4356</v>
      </c>
    </row>
    <row r="2967">
      <c r="A2967" s="3"/>
      <c r="B2967" s="3" t="str">
        <f t="shared" si="3"/>
        <v>shi_06m_m67_a3_002</v>
      </c>
      <c r="C2967" s="9" t="s">
        <v>3008</v>
      </c>
      <c r="D2967" s="12">
        <v>7.0</v>
      </c>
      <c r="E2967" s="12">
        <v>1737.353</v>
      </c>
      <c r="F2967" s="12">
        <v>0.536081</v>
      </c>
      <c r="G2967" s="14">
        <f>IFERROR(__xludf.DUMMYFUNCTION("FILTER(WholeNMJData!E:E,WholeNMJData!$B:$B=$B2967)"),175.1075)</f>
        <v>175.1075</v>
      </c>
      <c r="H2967" s="14">
        <f t="shared" si="4"/>
        <v>9.921636709</v>
      </c>
      <c r="I2967" s="14">
        <f>IFERROR(__xludf.DUMMYFUNCTION("FILTER(WholeNMJData!D:D,WholeNMJData!$B:$B=$B2967)"),142.4356)</f>
        <v>142.4356</v>
      </c>
    </row>
    <row r="2968">
      <c r="A2968" s="3"/>
      <c r="B2968" s="3" t="str">
        <f t="shared" si="3"/>
        <v>shi_06m_m67_a3_002</v>
      </c>
      <c r="C2968" s="9" t="s">
        <v>3009</v>
      </c>
      <c r="D2968" s="12">
        <v>3.0</v>
      </c>
      <c r="E2968" s="12">
        <v>1683.709</v>
      </c>
      <c r="F2968" s="12">
        <v>0.341306</v>
      </c>
      <c r="G2968" s="14">
        <f>IFERROR(__xludf.DUMMYFUNCTION("FILTER(WholeNMJData!E:E,WholeNMJData!$B:$B=$B2968)"),175.1075)</f>
        <v>175.1075</v>
      </c>
      <c r="H2968" s="14">
        <f t="shared" si="4"/>
        <v>9.615287752</v>
      </c>
      <c r="I2968" s="14">
        <f>IFERROR(__xludf.DUMMYFUNCTION("FILTER(WholeNMJData!D:D,WholeNMJData!$B:$B=$B2968)"),142.4356)</f>
        <v>142.4356</v>
      </c>
    </row>
    <row r="2969">
      <c r="A2969" s="3"/>
      <c r="B2969" s="3" t="str">
        <f t="shared" si="3"/>
        <v>shi_06m_m67_a3_002</v>
      </c>
      <c r="C2969" s="9" t="s">
        <v>3010</v>
      </c>
      <c r="D2969" s="12">
        <v>4.0</v>
      </c>
      <c r="E2969" s="12">
        <v>1385.734</v>
      </c>
      <c r="F2969" s="12">
        <v>0.844668</v>
      </c>
      <c r="G2969" s="14">
        <f>IFERROR(__xludf.DUMMYFUNCTION("FILTER(WholeNMJData!E:E,WholeNMJData!$B:$B=$B2969)"),175.1075)</f>
        <v>175.1075</v>
      </c>
      <c r="H2969" s="14">
        <f t="shared" si="4"/>
        <v>7.913618777</v>
      </c>
      <c r="I2969" s="14">
        <f>IFERROR(__xludf.DUMMYFUNCTION("FILTER(WholeNMJData!D:D,WholeNMJData!$B:$B=$B2969)"),142.4356)</f>
        <v>142.4356</v>
      </c>
    </row>
    <row r="2970">
      <c r="A2970" s="3"/>
      <c r="B2970" s="3" t="str">
        <f t="shared" si="3"/>
        <v>shi_06m_m67_a3_002</v>
      </c>
      <c r="C2970" s="9" t="s">
        <v>3011</v>
      </c>
      <c r="D2970" s="12">
        <v>3.0</v>
      </c>
      <c r="E2970" s="12">
        <v>1588.075</v>
      </c>
      <c r="F2970" s="12">
        <v>0.334211</v>
      </c>
      <c r="G2970" s="14">
        <f>IFERROR(__xludf.DUMMYFUNCTION("FILTER(WholeNMJData!E:E,WholeNMJData!$B:$B=$B2970)"),175.1075)</f>
        <v>175.1075</v>
      </c>
      <c r="H2970" s="14">
        <f t="shared" si="4"/>
        <v>9.069143241</v>
      </c>
      <c r="I2970" s="14">
        <f>IFERROR(__xludf.DUMMYFUNCTION("FILTER(WholeNMJData!D:D,WholeNMJData!$B:$B=$B2970)"),142.4356)</f>
        <v>142.4356</v>
      </c>
    </row>
    <row r="2971">
      <c r="A2971" s="3"/>
      <c r="B2971" s="3" t="str">
        <f t="shared" si="3"/>
        <v>shi_06m_m67_a3_002</v>
      </c>
      <c r="C2971" s="9" t="s">
        <v>3012</v>
      </c>
      <c r="D2971" s="12">
        <v>4.0</v>
      </c>
      <c r="E2971" s="12">
        <v>1670.117</v>
      </c>
      <c r="F2971" s="12">
        <v>0.187053</v>
      </c>
      <c r="G2971" s="14">
        <f>IFERROR(__xludf.DUMMYFUNCTION("FILTER(WholeNMJData!E:E,WholeNMJData!$B:$B=$B2971)"),175.1075)</f>
        <v>175.1075</v>
      </c>
      <c r="H2971" s="14">
        <f t="shared" si="4"/>
        <v>9.537666862</v>
      </c>
      <c r="I2971" s="14">
        <f>IFERROR(__xludf.DUMMYFUNCTION("FILTER(WholeNMJData!D:D,WholeNMJData!$B:$B=$B2971)"),142.4356)</f>
        <v>142.4356</v>
      </c>
    </row>
    <row r="2972">
      <c r="A2972" s="3"/>
      <c r="B2972" s="3" t="str">
        <f t="shared" si="3"/>
        <v>shi_06m_m67_a3_002</v>
      </c>
      <c r="C2972" s="9" t="s">
        <v>3013</v>
      </c>
      <c r="D2972" s="12">
        <v>88.0</v>
      </c>
      <c r="E2972" s="12">
        <v>2385.862</v>
      </c>
      <c r="F2972" s="12">
        <v>1.160476</v>
      </c>
      <c r="G2972" s="14">
        <f>IFERROR(__xludf.DUMMYFUNCTION("FILTER(WholeNMJData!E:E,WholeNMJData!$B:$B=$B2972)"),175.1075)</f>
        <v>175.1075</v>
      </c>
      <c r="H2972" s="14">
        <f t="shared" si="4"/>
        <v>13.62512742</v>
      </c>
      <c r="I2972" s="14">
        <f>IFERROR(__xludf.DUMMYFUNCTION("FILTER(WholeNMJData!D:D,WholeNMJData!$B:$B=$B2972)"),142.4356)</f>
        <v>142.4356</v>
      </c>
    </row>
    <row r="2973">
      <c r="A2973" s="3"/>
      <c r="B2973" s="3" t="str">
        <f t="shared" si="3"/>
        <v>shi_06m_m67_a3_002</v>
      </c>
      <c r="C2973" s="9" t="s">
        <v>3014</v>
      </c>
      <c r="D2973" s="12">
        <v>4.0</v>
      </c>
      <c r="E2973" s="12">
        <v>2030.436</v>
      </c>
      <c r="F2973" s="12">
        <v>0.70342</v>
      </c>
      <c r="G2973" s="14">
        <f>IFERROR(__xludf.DUMMYFUNCTION("FILTER(WholeNMJData!E:E,WholeNMJData!$B:$B=$B2973)"),175.1075)</f>
        <v>175.1075</v>
      </c>
      <c r="H2973" s="14">
        <f t="shared" si="4"/>
        <v>11.59536856</v>
      </c>
      <c r="I2973" s="14">
        <f>IFERROR(__xludf.DUMMYFUNCTION("FILTER(WholeNMJData!D:D,WholeNMJData!$B:$B=$B2973)"),142.4356)</f>
        <v>142.4356</v>
      </c>
    </row>
    <row r="2974">
      <c r="A2974" s="3"/>
      <c r="B2974" s="3" t="str">
        <f t="shared" si="3"/>
        <v>shi_06m_m67_a3_002</v>
      </c>
      <c r="C2974" s="9" t="s">
        <v>3015</v>
      </c>
      <c r="D2974" s="12">
        <v>94.0</v>
      </c>
      <c r="E2974" s="12">
        <v>2615.625</v>
      </c>
      <c r="F2974" s="12">
        <v>1.268011</v>
      </c>
      <c r="G2974" s="14">
        <f>IFERROR(__xludf.DUMMYFUNCTION("FILTER(WholeNMJData!E:E,WholeNMJData!$B:$B=$B2974)"),175.1075)</f>
        <v>175.1075</v>
      </c>
      <c r="H2974" s="14">
        <f t="shared" si="4"/>
        <v>14.93725283</v>
      </c>
      <c r="I2974" s="14">
        <f>IFERROR(__xludf.DUMMYFUNCTION("FILTER(WholeNMJData!D:D,WholeNMJData!$B:$B=$B2974)"),142.4356)</f>
        <v>142.4356</v>
      </c>
    </row>
    <row r="2975">
      <c r="A2975" s="3"/>
      <c r="B2975" s="3" t="str">
        <f t="shared" si="3"/>
        <v>shi_06m_m67_a3_002</v>
      </c>
      <c r="C2975" s="9" t="s">
        <v>3016</v>
      </c>
      <c r="D2975" s="12">
        <v>103.0</v>
      </c>
      <c r="E2975" s="12">
        <v>2800.69</v>
      </c>
      <c r="F2975" s="12">
        <v>1.243494</v>
      </c>
      <c r="G2975" s="14">
        <f>IFERROR(__xludf.DUMMYFUNCTION("FILTER(WholeNMJData!E:E,WholeNMJData!$B:$B=$B2975)"),175.1075)</f>
        <v>175.1075</v>
      </c>
      <c r="H2975" s="14">
        <f t="shared" si="4"/>
        <v>15.9941179</v>
      </c>
      <c r="I2975" s="14">
        <f>IFERROR(__xludf.DUMMYFUNCTION("FILTER(WholeNMJData!D:D,WholeNMJData!$B:$B=$B2975)"),142.4356)</f>
        <v>142.4356</v>
      </c>
    </row>
    <row r="2976">
      <c r="A2976" s="3"/>
      <c r="B2976" s="3" t="str">
        <f t="shared" si="3"/>
        <v>shi_06m_m67_a3_002</v>
      </c>
      <c r="C2976" s="9" t="s">
        <v>3017</v>
      </c>
      <c r="D2976" s="12">
        <v>4.0</v>
      </c>
      <c r="E2976" s="12">
        <v>1244.674</v>
      </c>
      <c r="F2976" s="12">
        <v>0.304136</v>
      </c>
      <c r="G2976" s="14">
        <f>IFERROR(__xludf.DUMMYFUNCTION("FILTER(WholeNMJData!E:E,WholeNMJData!$B:$B=$B2976)"),175.1075)</f>
        <v>175.1075</v>
      </c>
      <c r="H2976" s="14">
        <f t="shared" si="4"/>
        <v>7.10805648</v>
      </c>
      <c r="I2976" s="14">
        <f>IFERROR(__xludf.DUMMYFUNCTION("FILTER(WholeNMJData!D:D,WholeNMJData!$B:$B=$B2976)"),142.4356)</f>
        <v>142.4356</v>
      </c>
    </row>
    <row r="2977">
      <c r="A2977" s="3"/>
      <c r="B2977" s="3" t="str">
        <f t="shared" si="3"/>
        <v>shi_06m_m67_a3_002</v>
      </c>
      <c r="C2977" s="9" t="s">
        <v>3018</v>
      </c>
      <c r="D2977" s="12">
        <v>4.0</v>
      </c>
      <c r="E2977" s="12">
        <v>1704.312</v>
      </c>
      <c r="F2977" s="12">
        <v>0.404253</v>
      </c>
      <c r="G2977" s="14">
        <f>IFERROR(__xludf.DUMMYFUNCTION("FILTER(WholeNMJData!E:E,WholeNMJData!$B:$B=$B2977)"),175.1075)</f>
        <v>175.1075</v>
      </c>
      <c r="H2977" s="14">
        <f t="shared" si="4"/>
        <v>9.732946904</v>
      </c>
      <c r="I2977" s="14">
        <f>IFERROR(__xludf.DUMMYFUNCTION("FILTER(WholeNMJData!D:D,WholeNMJData!$B:$B=$B2977)"),142.4356)</f>
        <v>142.4356</v>
      </c>
    </row>
    <row r="2978">
      <c r="A2978" s="3"/>
      <c r="B2978" s="3" t="str">
        <f t="shared" si="3"/>
        <v>shi_06m_m67_a3_002</v>
      </c>
      <c r="C2978" s="9" t="s">
        <v>3019</v>
      </c>
      <c r="D2978" s="12">
        <v>38.0</v>
      </c>
      <c r="E2978" s="12">
        <v>1931.615</v>
      </c>
      <c r="F2978" s="12">
        <v>0.983749</v>
      </c>
      <c r="G2978" s="14">
        <f>IFERROR(__xludf.DUMMYFUNCTION("FILTER(WholeNMJData!E:E,WholeNMJData!$B:$B=$B2978)"),175.1075)</f>
        <v>175.1075</v>
      </c>
      <c r="H2978" s="14">
        <f t="shared" si="4"/>
        <v>11.0310238</v>
      </c>
      <c r="I2978" s="14">
        <f>IFERROR(__xludf.DUMMYFUNCTION("FILTER(WholeNMJData!D:D,WholeNMJData!$B:$B=$B2978)"),142.4356)</f>
        <v>142.4356</v>
      </c>
    </row>
    <row r="2979">
      <c r="A2979" s="3"/>
      <c r="B2979" s="3" t="str">
        <f t="shared" si="3"/>
        <v>shi_06m_m67_a3_002</v>
      </c>
      <c r="C2979" s="9" t="s">
        <v>3020</v>
      </c>
      <c r="D2979" s="12">
        <v>34.0</v>
      </c>
      <c r="E2979" s="12">
        <v>1923.078</v>
      </c>
      <c r="F2979" s="12">
        <v>1.098439</v>
      </c>
      <c r="G2979" s="14">
        <f>IFERROR(__xludf.DUMMYFUNCTION("FILTER(WholeNMJData!E:E,WholeNMJData!$B:$B=$B2979)"),175.1075)</f>
        <v>175.1075</v>
      </c>
      <c r="H2979" s="14">
        <f t="shared" si="4"/>
        <v>10.98227089</v>
      </c>
      <c r="I2979" s="14">
        <f>IFERROR(__xludf.DUMMYFUNCTION("FILTER(WholeNMJData!D:D,WholeNMJData!$B:$B=$B2979)"),142.4356)</f>
        <v>142.4356</v>
      </c>
    </row>
    <row r="2980">
      <c r="A2980" s="3"/>
      <c r="B2980" s="3" t="str">
        <f t="shared" si="3"/>
        <v>shi_06m_m67_a3_002</v>
      </c>
      <c r="C2980" s="9" t="s">
        <v>3021</v>
      </c>
      <c r="D2980" s="12">
        <v>12.0</v>
      </c>
      <c r="E2980" s="12">
        <v>1559.425</v>
      </c>
      <c r="F2980" s="12">
        <v>0.489908</v>
      </c>
      <c r="G2980" s="14">
        <f>IFERROR(__xludf.DUMMYFUNCTION("FILTER(WholeNMJData!E:E,WholeNMJData!$B:$B=$B2980)"),175.1075)</f>
        <v>175.1075</v>
      </c>
      <c r="H2980" s="14">
        <f t="shared" si="4"/>
        <v>8.90552946</v>
      </c>
      <c r="I2980" s="14">
        <f>IFERROR(__xludf.DUMMYFUNCTION("FILTER(WholeNMJData!D:D,WholeNMJData!$B:$B=$B2980)"),142.4356)</f>
        <v>142.4356</v>
      </c>
    </row>
    <row r="2981">
      <c r="A2981" s="3"/>
      <c r="B2981" s="3" t="str">
        <f t="shared" si="3"/>
        <v>shi_06m_m67_a3_002</v>
      </c>
      <c r="C2981" s="9" t="s">
        <v>3022</v>
      </c>
      <c r="D2981" s="12">
        <v>87.0</v>
      </c>
      <c r="E2981" s="12">
        <v>2087.871</v>
      </c>
      <c r="F2981" s="12">
        <v>1.379209</v>
      </c>
      <c r="G2981" s="14">
        <f>IFERROR(__xludf.DUMMYFUNCTION("FILTER(WholeNMJData!E:E,WholeNMJData!$B:$B=$B2981)"),175.1075)</f>
        <v>175.1075</v>
      </c>
      <c r="H2981" s="14">
        <f t="shared" si="4"/>
        <v>11.92336707</v>
      </c>
      <c r="I2981" s="14">
        <f>IFERROR(__xludf.DUMMYFUNCTION("FILTER(WholeNMJData!D:D,WholeNMJData!$B:$B=$B2981)"),142.4356)</f>
        <v>142.4356</v>
      </c>
    </row>
    <row r="2982">
      <c r="A2982" s="3"/>
      <c r="B2982" s="3" t="str">
        <f t="shared" si="3"/>
        <v>shi_06m_m67_a3_002</v>
      </c>
      <c r="C2982" s="9" t="s">
        <v>3023</v>
      </c>
      <c r="D2982" s="12">
        <v>4.0</v>
      </c>
      <c r="E2982" s="12">
        <v>1700.884</v>
      </c>
      <c r="F2982" s="12">
        <v>0.400807</v>
      </c>
      <c r="G2982" s="14">
        <f>IFERROR(__xludf.DUMMYFUNCTION("FILTER(WholeNMJData!E:E,WholeNMJData!$B:$B=$B2982)"),175.1075)</f>
        <v>175.1075</v>
      </c>
      <c r="H2982" s="14">
        <f t="shared" si="4"/>
        <v>9.713370358</v>
      </c>
      <c r="I2982" s="14">
        <f>IFERROR(__xludf.DUMMYFUNCTION("FILTER(WholeNMJData!D:D,WholeNMJData!$B:$B=$B2982)"),142.4356)</f>
        <v>142.4356</v>
      </c>
    </row>
    <row r="2983">
      <c r="A2983" s="3"/>
      <c r="B2983" s="3" t="str">
        <f t="shared" si="3"/>
        <v>shi_06m_m67_a3_002</v>
      </c>
      <c r="C2983" s="9" t="s">
        <v>3024</v>
      </c>
      <c r="D2983" s="12">
        <v>11.0</v>
      </c>
      <c r="E2983" s="12">
        <v>1551.555</v>
      </c>
      <c r="F2983" s="12">
        <v>0.545751</v>
      </c>
      <c r="G2983" s="14">
        <f>IFERROR(__xludf.DUMMYFUNCTION("FILTER(WholeNMJData!E:E,WholeNMJData!$B:$B=$B2983)"),175.1075)</f>
        <v>175.1075</v>
      </c>
      <c r="H2983" s="14">
        <f t="shared" si="4"/>
        <v>8.86058564</v>
      </c>
      <c r="I2983" s="14">
        <f>IFERROR(__xludf.DUMMYFUNCTION("FILTER(WholeNMJData!D:D,WholeNMJData!$B:$B=$B2983)"),142.4356)</f>
        <v>142.4356</v>
      </c>
    </row>
    <row r="2984">
      <c r="A2984" s="3"/>
      <c r="B2984" s="3" t="str">
        <f t="shared" si="3"/>
        <v>shi_06m_m67_a3_002</v>
      </c>
      <c r="C2984" s="9" t="s">
        <v>3025</v>
      </c>
      <c r="D2984" s="12">
        <v>4.0</v>
      </c>
      <c r="E2984" s="12">
        <v>1529.966</v>
      </c>
      <c r="F2984" s="12">
        <v>0.533737</v>
      </c>
      <c r="G2984" s="14">
        <f>IFERROR(__xludf.DUMMYFUNCTION("FILTER(WholeNMJData!E:E,WholeNMJData!$B:$B=$B2984)"),175.1075)</f>
        <v>175.1075</v>
      </c>
      <c r="H2984" s="14">
        <f t="shared" si="4"/>
        <v>8.737295661</v>
      </c>
      <c r="I2984" s="14">
        <f>IFERROR(__xludf.DUMMYFUNCTION("FILTER(WholeNMJData!D:D,WholeNMJData!$B:$B=$B2984)"),142.4356)</f>
        <v>142.4356</v>
      </c>
    </row>
    <row r="2985">
      <c r="A2985" s="3"/>
      <c r="B2985" s="3" t="str">
        <f t="shared" si="3"/>
        <v>shi_06m_m67_a3_002</v>
      </c>
      <c r="C2985" s="9" t="s">
        <v>3026</v>
      </c>
      <c r="D2985" s="12">
        <v>12.0</v>
      </c>
      <c r="E2985" s="12">
        <v>1592.126</v>
      </c>
      <c r="F2985" s="12">
        <v>0.480992</v>
      </c>
      <c r="G2985" s="14">
        <f>IFERROR(__xludf.DUMMYFUNCTION("FILTER(WholeNMJData!E:E,WholeNMJData!$B:$B=$B2985)"),175.1075)</f>
        <v>175.1075</v>
      </c>
      <c r="H2985" s="14">
        <f t="shared" si="4"/>
        <v>9.092277601</v>
      </c>
      <c r="I2985" s="14">
        <f>IFERROR(__xludf.DUMMYFUNCTION("FILTER(WholeNMJData!D:D,WholeNMJData!$B:$B=$B2985)"),142.4356)</f>
        <v>142.4356</v>
      </c>
    </row>
    <row r="2986">
      <c r="A2986" s="3"/>
      <c r="B2986" s="3" t="str">
        <f t="shared" si="3"/>
        <v>shi_06m_m67_a3_002</v>
      </c>
      <c r="C2986" s="9" t="s">
        <v>3027</v>
      </c>
      <c r="D2986" s="12">
        <v>8.0</v>
      </c>
      <c r="E2986" s="12">
        <v>1389.949</v>
      </c>
      <c r="F2986" s="12">
        <v>0.189533</v>
      </c>
      <c r="G2986" s="14">
        <f>IFERROR(__xludf.DUMMYFUNCTION("FILTER(WholeNMJData!E:E,WholeNMJData!$B:$B=$B2986)"),175.1075)</f>
        <v>175.1075</v>
      </c>
      <c r="H2986" s="14">
        <f t="shared" si="4"/>
        <v>7.937689705</v>
      </c>
      <c r="I2986" s="14">
        <f>IFERROR(__xludf.DUMMYFUNCTION("FILTER(WholeNMJData!D:D,WholeNMJData!$B:$B=$B2986)"),142.4356)</f>
        <v>142.4356</v>
      </c>
    </row>
    <row r="2987">
      <c r="A2987" s="3"/>
      <c r="B2987" s="3" t="str">
        <f t="shared" si="3"/>
        <v>shi_06m_m67_a3_002</v>
      </c>
      <c r="C2987" s="9" t="s">
        <v>3028</v>
      </c>
      <c r="D2987" s="12">
        <v>3.0</v>
      </c>
      <c r="E2987" s="12">
        <v>1652.427</v>
      </c>
      <c r="F2987" s="12">
        <v>0.708425</v>
      </c>
      <c r="G2987" s="14">
        <f>IFERROR(__xludf.DUMMYFUNCTION("FILTER(WholeNMJData!E:E,WholeNMJData!$B:$B=$B2987)"),175.1075)</f>
        <v>175.1075</v>
      </c>
      <c r="H2987" s="14">
        <f t="shared" si="4"/>
        <v>9.436643205</v>
      </c>
      <c r="I2987" s="14">
        <f>IFERROR(__xludf.DUMMYFUNCTION("FILTER(WholeNMJData!D:D,WholeNMJData!$B:$B=$B2987)"),142.4356)</f>
        <v>142.4356</v>
      </c>
    </row>
    <row r="2988">
      <c r="A2988" s="3"/>
      <c r="B2988" s="3" t="str">
        <f t="shared" si="3"/>
        <v>shi_06m_m67_a3_002</v>
      </c>
      <c r="C2988" s="9" t="s">
        <v>3029</v>
      </c>
      <c r="D2988" s="12">
        <v>20.0</v>
      </c>
      <c r="E2988" s="12">
        <v>1855.975</v>
      </c>
      <c r="F2988" s="12">
        <v>0.900569</v>
      </c>
      <c r="G2988" s="14">
        <f>IFERROR(__xludf.DUMMYFUNCTION("FILTER(WholeNMJData!E:E,WholeNMJData!$B:$B=$B2988)"),175.1075)</f>
        <v>175.1075</v>
      </c>
      <c r="H2988" s="14">
        <f t="shared" si="4"/>
        <v>10.59906058</v>
      </c>
      <c r="I2988" s="14">
        <f>IFERROR(__xludf.DUMMYFUNCTION("FILTER(WholeNMJData!D:D,WholeNMJData!$B:$B=$B2988)"),142.4356)</f>
        <v>142.4356</v>
      </c>
    </row>
    <row r="2989">
      <c r="A2989" s="3"/>
      <c r="B2989" s="3" t="str">
        <f t="shared" si="3"/>
        <v>shi_06m_m67_a3_002</v>
      </c>
      <c r="C2989" s="9" t="s">
        <v>3030</v>
      </c>
      <c r="D2989" s="12">
        <v>6.0</v>
      </c>
      <c r="E2989" s="12">
        <v>2246.363</v>
      </c>
      <c r="F2989" s="12">
        <v>0.371996</v>
      </c>
      <c r="G2989" s="14">
        <f>IFERROR(__xludf.DUMMYFUNCTION("FILTER(WholeNMJData!E:E,WholeNMJData!$B:$B=$B2989)"),175.1075)</f>
        <v>175.1075</v>
      </c>
      <c r="H2989" s="14">
        <f t="shared" si="4"/>
        <v>12.82847965</v>
      </c>
      <c r="I2989" s="14">
        <f>IFERROR(__xludf.DUMMYFUNCTION("FILTER(WholeNMJData!D:D,WholeNMJData!$B:$B=$B2989)"),142.4356)</f>
        <v>142.4356</v>
      </c>
    </row>
    <row r="2990">
      <c r="A2990" s="3"/>
      <c r="B2990" s="3" t="str">
        <f t="shared" si="3"/>
        <v>shi_06m_m67_a3_002</v>
      </c>
      <c r="C2990" s="9" t="s">
        <v>3031</v>
      </c>
      <c r="D2990" s="12">
        <v>54.0</v>
      </c>
      <c r="E2990" s="12">
        <v>2286.374</v>
      </c>
      <c r="F2990" s="12">
        <v>1.048462</v>
      </c>
      <c r="G2990" s="14">
        <f>IFERROR(__xludf.DUMMYFUNCTION("FILTER(WholeNMJData!E:E,WholeNMJData!$B:$B=$B2990)"),175.1075)</f>
        <v>175.1075</v>
      </c>
      <c r="H2990" s="14">
        <f t="shared" si="4"/>
        <v>13.05697357</v>
      </c>
      <c r="I2990" s="14">
        <f>IFERROR(__xludf.DUMMYFUNCTION("FILTER(WholeNMJData!D:D,WholeNMJData!$B:$B=$B2990)"),142.4356)</f>
        <v>142.4356</v>
      </c>
    </row>
    <row r="2991">
      <c r="A2991" s="3"/>
      <c r="B2991" s="3" t="str">
        <f t="shared" si="3"/>
        <v>shi_06m_m67_a3_002</v>
      </c>
      <c r="C2991" s="9" t="s">
        <v>3032</v>
      </c>
      <c r="D2991" s="12">
        <v>3.0</v>
      </c>
      <c r="E2991" s="12">
        <v>1640.244</v>
      </c>
      <c r="F2991" s="12">
        <v>0.64923</v>
      </c>
      <c r="G2991" s="14">
        <f>IFERROR(__xludf.DUMMYFUNCTION("FILTER(WholeNMJData!E:E,WholeNMJData!$B:$B=$B2991)"),175.1075)</f>
        <v>175.1075</v>
      </c>
      <c r="H2991" s="14">
        <f t="shared" si="4"/>
        <v>9.367068801</v>
      </c>
      <c r="I2991" s="14">
        <f>IFERROR(__xludf.DUMMYFUNCTION("FILTER(WholeNMJData!D:D,WholeNMJData!$B:$B=$B2991)"),142.4356)</f>
        <v>142.4356</v>
      </c>
    </row>
    <row r="2992">
      <c r="A2992" s="3"/>
      <c r="B2992" s="3" t="str">
        <f t="shared" si="3"/>
        <v>shi_06m_m67_a3_002</v>
      </c>
      <c r="C2992" s="9" t="s">
        <v>3033</v>
      </c>
      <c r="D2992" s="12">
        <v>3.0</v>
      </c>
      <c r="E2992" s="12">
        <v>1319.853</v>
      </c>
      <c r="F2992" s="12">
        <v>0.199858</v>
      </c>
      <c r="G2992" s="14">
        <f>IFERROR(__xludf.DUMMYFUNCTION("FILTER(WholeNMJData!E:E,WholeNMJData!$B:$B=$B2992)"),175.1075)</f>
        <v>175.1075</v>
      </c>
      <c r="H2992" s="14">
        <f t="shared" si="4"/>
        <v>7.537387034</v>
      </c>
      <c r="I2992" s="14">
        <f>IFERROR(__xludf.DUMMYFUNCTION("FILTER(WholeNMJData!D:D,WholeNMJData!$B:$B=$B2992)"),142.4356)</f>
        <v>142.4356</v>
      </c>
    </row>
    <row r="2993">
      <c r="A2993" s="3"/>
      <c r="B2993" s="3" t="str">
        <f t="shared" si="3"/>
        <v>shi_06m_m67_a3_002</v>
      </c>
      <c r="C2993" s="9" t="s">
        <v>3034</v>
      </c>
      <c r="D2993" s="12">
        <v>3.0</v>
      </c>
      <c r="E2993" s="12">
        <v>1281.235</v>
      </c>
      <c r="F2993" s="12">
        <v>0.602104</v>
      </c>
      <c r="G2993" s="14">
        <f>IFERROR(__xludf.DUMMYFUNCTION("FILTER(WholeNMJData!E:E,WholeNMJData!$B:$B=$B2993)"),175.1075)</f>
        <v>175.1075</v>
      </c>
      <c r="H2993" s="14">
        <f t="shared" si="4"/>
        <v>7.316848222</v>
      </c>
      <c r="I2993" s="14">
        <f>IFERROR(__xludf.DUMMYFUNCTION("FILTER(WholeNMJData!D:D,WholeNMJData!$B:$B=$B2993)"),142.4356)</f>
        <v>142.4356</v>
      </c>
    </row>
    <row r="2994">
      <c r="A2994" s="3"/>
      <c r="B2994" s="3" t="str">
        <f t="shared" si="3"/>
        <v>shi_06m_m67_a3_002</v>
      </c>
      <c r="C2994" s="9" t="s">
        <v>3035</v>
      </c>
      <c r="D2994" s="12">
        <v>4.0</v>
      </c>
      <c r="E2994" s="12">
        <v>1491.818</v>
      </c>
      <c r="F2994" s="12">
        <v>0.301954</v>
      </c>
      <c r="G2994" s="14">
        <f>IFERROR(__xludf.DUMMYFUNCTION("FILTER(WholeNMJData!E:E,WholeNMJData!$B:$B=$B2994)"),175.1075)</f>
        <v>175.1075</v>
      </c>
      <c r="H2994" s="14">
        <f t="shared" si="4"/>
        <v>8.519440915</v>
      </c>
      <c r="I2994" s="14">
        <f>IFERROR(__xludf.DUMMYFUNCTION("FILTER(WholeNMJData!D:D,WholeNMJData!$B:$B=$B2994)"),142.4356)</f>
        <v>142.4356</v>
      </c>
    </row>
    <row r="2995">
      <c r="A2995" s="3"/>
      <c r="B2995" s="3" t="str">
        <f t="shared" si="3"/>
        <v>shi_06m_m67_a3_002</v>
      </c>
      <c r="C2995" s="9" t="s">
        <v>3036</v>
      </c>
      <c r="D2995" s="12">
        <v>5.0</v>
      </c>
      <c r="E2995" s="12">
        <v>1408.737</v>
      </c>
      <c r="F2995" s="12">
        <v>0.549098</v>
      </c>
      <c r="G2995" s="14">
        <f>IFERROR(__xludf.DUMMYFUNCTION("FILTER(WholeNMJData!E:E,WholeNMJData!$B:$B=$B2995)"),175.1075)</f>
        <v>175.1075</v>
      </c>
      <c r="H2995" s="14">
        <f t="shared" si="4"/>
        <v>8.044983796</v>
      </c>
      <c r="I2995" s="14">
        <f>IFERROR(__xludf.DUMMYFUNCTION("FILTER(WholeNMJData!D:D,WholeNMJData!$B:$B=$B2995)"),142.4356)</f>
        <v>142.4356</v>
      </c>
    </row>
    <row r="2996">
      <c r="A2996" s="3"/>
      <c r="B2996" s="3" t="str">
        <f t="shared" si="3"/>
        <v>shi_06m_m67_a3_002</v>
      </c>
      <c r="C2996" s="9" t="s">
        <v>3037</v>
      </c>
      <c r="D2996" s="12">
        <v>17.0</v>
      </c>
      <c r="E2996" s="12">
        <v>2061.485</v>
      </c>
      <c r="F2996" s="12">
        <v>0.711158</v>
      </c>
      <c r="G2996" s="14">
        <f>IFERROR(__xludf.DUMMYFUNCTION("FILTER(WholeNMJData!E:E,WholeNMJData!$B:$B=$B2996)"),175.1075)</f>
        <v>175.1075</v>
      </c>
      <c r="H2996" s="14">
        <f t="shared" si="4"/>
        <v>11.7726825</v>
      </c>
      <c r="I2996" s="14">
        <f>IFERROR(__xludf.DUMMYFUNCTION("FILTER(WholeNMJData!D:D,WholeNMJData!$B:$B=$B2996)"),142.4356)</f>
        <v>142.4356</v>
      </c>
    </row>
    <row r="2997">
      <c r="A2997" s="3"/>
      <c r="B2997" s="3" t="str">
        <f t="shared" si="3"/>
        <v>shi_06m_m67_a3_002</v>
      </c>
      <c r="C2997" s="9" t="s">
        <v>3038</v>
      </c>
      <c r="D2997" s="12">
        <v>3.0</v>
      </c>
      <c r="E2997" s="12">
        <v>1263.65</v>
      </c>
      <c r="F2997" s="12">
        <v>0.232314</v>
      </c>
      <c r="G2997" s="14">
        <f>IFERROR(__xludf.DUMMYFUNCTION("FILTER(WholeNMJData!E:E,WholeNMJData!$B:$B=$B2997)"),175.1075)</f>
        <v>175.1075</v>
      </c>
      <c r="H2997" s="14">
        <f t="shared" si="4"/>
        <v>7.216424197</v>
      </c>
      <c r="I2997" s="14">
        <f>IFERROR(__xludf.DUMMYFUNCTION("FILTER(WholeNMJData!D:D,WholeNMJData!$B:$B=$B2997)"),142.4356)</f>
        <v>142.4356</v>
      </c>
    </row>
    <row r="2998">
      <c r="A2998" s="3"/>
      <c r="B2998" s="3" t="str">
        <f t="shared" si="3"/>
        <v>shi_06m_m67_a3_002</v>
      </c>
      <c r="C2998" s="9" t="s">
        <v>3039</v>
      </c>
      <c r="D2998" s="12">
        <v>29.0</v>
      </c>
      <c r="E2998" s="12">
        <v>1875.225</v>
      </c>
      <c r="F2998" s="12">
        <v>0.799236</v>
      </c>
      <c r="G2998" s="14">
        <f>IFERROR(__xludf.DUMMYFUNCTION("FILTER(WholeNMJData!E:E,WholeNMJData!$B:$B=$B2998)"),175.1075)</f>
        <v>175.1075</v>
      </c>
      <c r="H2998" s="14">
        <f t="shared" si="4"/>
        <v>10.70899305</v>
      </c>
      <c r="I2998" s="14">
        <f>IFERROR(__xludf.DUMMYFUNCTION("FILTER(WholeNMJData!D:D,WholeNMJData!$B:$B=$B2998)"),142.4356)</f>
        <v>142.4356</v>
      </c>
    </row>
    <row r="2999">
      <c r="A2999" s="3"/>
      <c r="B2999" s="3" t="str">
        <f t="shared" si="3"/>
        <v>shi_06m_m67_a3_002</v>
      </c>
      <c r="C2999" s="9" t="s">
        <v>3040</v>
      </c>
      <c r="D2999" s="12">
        <v>23.0</v>
      </c>
      <c r="E2999" s="12">
        <v>2802.573</v>
      </c>
      <c r="F2999" s="12">
        <v>0.722675</v>
      </c>
      <c r="G2999" s="14">
        <f>IFERROR(__xludf.DUMMYFUNCTION("FILTER(WholeNMJData!E:E,WholeNMJData!$B:$B=$B2999)"),175.1075)</f>
        <v>175.1075</v>
      </c>
      <c r="H2999" s="14">
        <f t="shared" si="4"/>
        <v>16.00487129</v>
      </c>
      <c r="I2999" s="14">
        <f>IFERROR(__xludf.DUMMYFUNCTION("FILTER(WholeNMJData!D:D,WholeNMJData!$B:$B=$B2999)"),142.4356)</f>
        <v>142.4356</v>
      </c>
    </row>
    <row r="3000">
      <c r="A3000" s="3"/>
      <c r="B3000" s="3" t="str">
        <f t="shared" si="3"/>
        <v>shi_06m_m67_a3_002</v>
      </c>
      <c r="C3000" s="9" t="s">
        <v>3041</v>
      </c>
      <c r="D3000" s="12">
        <v>5.0</v>
      </c>
      <c r="E3000" s="12">
        <v>1541.327</v>
      </c>
      <c r="F3000" s="12">
        <v>0.84005</v>
      </c>
      <c r="G3000" s="14">
        <f>IFERROR(__xludf.DUMMYFUNCTION("FILTER(WholeNMJData!E:E,WholeNMJData!$B:$B=$B3000)"),175.1075)</f>
        <v>175.1075</v>
      </c>
      <c r="H3000" s="14">
        <f t="shared" si="4"/>
        <v>8.802175806</v>
      </c>
      <c r="I3000" s="14">
        <f>IFERROR(__xludf.DUMMYFUNCTION("FILTER(WholeNMJData!D:D,WholeNMJData!$B:$B=$B3000)"),142.4356)</f>
        <v>142.4356</v>
      </c>
    </row>
    <row r="3001">
      <c r="A3001" s="3"/>
      <c r="B3001" s="3" t="str">
        <f t="shared" si="3"/>
        <v>shi_06m_m67_a3_002</v>
      </c>
      <c r="C3001" s="9" t="s">
        <v>3042</v>
      </c>
      <c r="D3001" s="12">
        <v>7.0</v>
      </c>
      <c r="E3001" s="12">
        <v>1457.744</v>
      </c>
      <c r="F3001" s="12">
        <v>0.377948</v>
      </c>
      <c r="G3001" s="14">
        <f>IFERROR(__xludf.DUMMYFUNCTION("FILTER(WholeNMJData!E:E,WholeNMJData!$B:$B=$B3001)"),175.1075)</f>
        <v>175.1075</v>
      </c>
      <c r="H3001" s="14">
        <f t="shared" si="4"/>
        <v>8.324851877</v>
      </c>
      <c r="I3001" s="14">
        <f>IFERROR(__xludf.DUMMYFUNCTION("FILTER(WholeNMJData!D:D,WholeNMJData!$B:$B=$B3001)"),142.4356)</f>
        <v>142.4356</v>
      </c>
    </row>
    <row r="3002">
      <c r="A3002" s="3"/>
      <c r="B3002" s="3" t="str">
        <f t="shared" si="3"/>
        <v>shi_06m_m67_a3_002</v>
      </c>
      <c r="C3002" s="9" t="s">
        <v>3043</v>
      </c>
      <c r="D3002" s="12">
        <v>4.0</v>
      </c>
      <c r="E3002" s="12">
        <v>1407.379</v>
      </c>
      <c r="F3002" s="12">
        <v>0.360688</v>
      </c>
      <c r="G3002" s="14">
        <f>IFERROR(__xludf.DUMMYFUNCTION("FILTER(WholeNMJData!E:E,WholeNMJData!$B:$B=$B3002)"),175.1075)</f>
        <v>175.1075</v>
      </c>
      <c r="H3002" s="14">
        <f t="shared" si="4"/>
        <v>8.03722856</v>
      </c>
      <c r="I3002" s="14">
        <f>IFERROR(__xludf.DUMMYFUNCTION("FILTER(WholeNMJData!D:D,WholeNMJData!$B:$B=$B3002)"),142.4356)</f>
        <v>142.4356</v>
      </c>
    </row>
    <row r="3003">
      <c r="A3003" s="3"/>
      <c r="B3003" s="3" t="str">
        <f t="shared" si="3"/>
        <v>shi_06m_m67_a3_002</v>
      </c>
      <c r="C3003" s="9" t="s">
        <v>3044</v>
      </c>
      <c r="D3003" s="12">
        <v>4.0</v>
      </c>
      <c r="E3003" s="12">
        <v>1520.894</v>
      </c>
      <c r="F3003" s="12">
        <v>0.42253</v>
      </c>
      <c r="G3003" s="14">
        <f>IFERROR(__xludf.DUMMYFUNCTION("FILTER(WholeNMJData!E:E,WholeNMJData!$B:$B=$B3003)"),175.1075)</f>
        <v>175.1075</v>
      </c>
      <c r="H3003" s="14">
        <f t="shared" si="4"/>
        <v>8.685487486</v>
      </c>
      <c r="I3003" s="14">
        <f>IFERROR(__xludf.DUMMYFUNCTION("FILTER(WholeNMJData!D:D,WholeNMJData!$B:$B=$B3003)"),142.4356)</f>
        <v>142.4356</v>
      </c>
    </row>
    <row r="3004">
      <c r="A3004" s="3"/>
      <c r="B3004" s="3" t="str">
        <f t="shared" si="3"/>
        <v>shi_06m_m67_a3_002</v>
      </c>
      <c r="C3004" s="9" t="s">
        <v>3045</v>
      </c>
      <c r="D3004" s="12">
        <v>108.0</v>
      </c>
      <c r="E3004" s="12">
        <v>3208.445</v>
      </c>
      <c r="F3004" s="12">
        <v>1.062616</v>
      </c>
      <c r="G3004" s="14">
        <f>IFERROR(__xludf.DUMMYFUNCTION("FILTER(WholeNMJData!E:E,WholeNMJData!$B:$B=$B3004)"),175.1075)</f>
        <v>175.1075</v>
      </c>
      <c r="H3004" s="14">
        <f t="shared" si="4"/>
        <v>18.32271605</v>
      </c>
      <c r="I3004" s="14">
        <f>IFERROR(__xludf.DUMMYFUNCTION("FILTER(WholeNMJData!D:D,WholeNMJData!$B:$B=$B3004)"),142.4356)</f>
        <v>142.4356</v>
      </c>
    </row>
    <row r="3005">
      <c r="A3005" s="3"/>
      <c r="B3005" s="3" t="str">
        <f t="shared" si="3"/>
        <v>shi_06m_m67_a3_003</v>
      </c>
      <c r="C3005" s="9" t="s">
        <v>3046</v>
      </c>
      <c r="D3005" s="12">
        <v>81.0</v>
      </c>
      <c r="E3005" s="12">
        <v>2493.274</v>
      </c>
      <c r="F3005" s="12">
        <v>1.153325</v>
      </c>
      <c r="G3005" s="14">
        <f>IFERROR(__xludf.DUMMYFUNCTION("FILTER(WholeNMJData!E:E,WholeNMJData!$B:$B=$B3005)"),179.6834)</f>
        <v>179.6834</v>
      </c>
      <c r="H3005" s="14">
        <f t="shared" si="4"/>
        <v>13.87592844</v>
      </c>
      <c r="I3005" s="14">
        <f>IFERROR(__xludf.DUMMYFUNCTION("FILTER(WholeNMJData!D:D,WholeNMJData!$B:$B=$B3005)"),174.0089)</f>
        <v>174.0089</v>
      </c>
    </row>
    <row r="3006">
      <c r="A3006" s="3"/>
      <c r="B3006" s="3" t="str">
        <f t="shared" si="3"/>
        <v>shi_06m_m67_a3_003</v>
      </c>
      <c r="C3006" s="9" t="s">
        <v>3047</v>
      </c>
      <c r="D3006" s="12">
        <v>5.0</v>
      </c>
      <c r="E3006" s="12">
        <v>1584.078</v>
      </c>
      <c r="F3006" s="12">
        <v>0.350537</v>
      </c>
      <c r="G3006" s="14">
        <f>IFERROR(__xludf.DUMMYFUNCTION("FILTER(WholeNMJData!E:E,WholeNMJData!$B:$B=$B3006)"),179.6834)</f>
        <v>179.6834</v>
      </c>
      <c r="H3006" s="14">
        <f t="shared" si="4"/>
        <v>8.815939592</v>
      </c>
      <c r="I3006" s="14">
        <f>IFERROR(__xludf.DUMMYFUNCTION("FILTER(WholeNMJData!D:D,WholeNMJData!$B:$B=$B3006)"),174.0089)</f>
        <v>174.0089</v>
      </c>
    </row>
    <row r="3007">
      <c r="A3007" s="3"/>
      <c r="B3007" s="3" t="str">
        <f t="shared" si="3"/>
        <v>shi_06m_m67_a3_003</v>
      </c>
      <c r="C3007" s="9" t="s">
        <v>3048</v>
      </c>
      <c r="D3007" s="12">
        <v>11.0</v>
      </c>
      <c r="E3007" s="12">
        <v>1537.017</v>
      </c>
      <c r="F3007" s="12">
        <v>0.635003</v>
      </c>
      <c r="G3007" s="14">
        <f>IFERROR(__xludf.DUMMYFUNCTION("FILTER(WholeNMJData!E:E,WholeNMJData!$B:$B=$B3007)"),179.6834)</f>
        <v>179.6834</v>
      </c>
      <c r="H3007" s="14">
        <f t="shared" si="4"/>
        <v>8.55402892</v>
      </c>
      <c r="I3007" s="14">
        <f>IFERROR(__xludf.DUMMYFUNCTION("FILTER(WholeNMJData!D:D,WholeNMJData!$B:$B=$B3007)"),174.0089)</f>
        <v>174.0089</v>
      </c>
    </row>
    <row r="3008">
      <c r="A3008" s="3"/>
      <c r="B3008" s="3" t="str">
        <f t="shared" si="3"/>
        <v>shi_06m_m67_a3_003</v>
      </c>
      <c r="C3008" s="9" t="s">
        <v>3049</v>
      </c>
      <c r="D3008" s="12">
        <v>53.0</v>
      </c>
      <c r="E3008" s="12">
        <v>2045.84</v>
      </c>
      <c r="F3008" s="12">
        <v>0.8993</v>
      </c>
      <c r="G3008" s="14">
        <f>IFERROR(__xludf.DUMMYFUNCTION("FILTER(WholeNMJData!E:E,WholeNMJData!$B:$B=$B3008)"),179.6834)</f>
        <v>179.6834</v>
      </c>
      <c r="H3008" s="14">
        <f t="shared" si="4"/>
        <v>11.38580414</v>
      </c>
      <c r="I3008" s="14">
        <f>IFERROR(__xludf.DUMMYFUNCTION("FILTER(WholeNMJData!D:D,WholeNMJData!$B:$B=$B3008)"),174.0089)</f>
        <v>174.0089</v>
      </c>
    </row>
    <row r="3009">
      <c r="A3009" s="3"/>
      <c r="B3009" s="3" t="str">
        <f t="shared" si="3"/>
        <v>shi_06m_m67_a3_003</v>
      </c>
      <c r="C3009" s="9" t="s">
        <v>3050</v>
      </c>
      <c r="D3009" s="12">
        <v>3.0</v>
      </c>
      <c r="E3009" s="12">
        <v>1338.48</v>
      </c>
      <c r="F3009" s="12">
        <v>0.076126</v>
      </c>
      <c r="G3009" s="14">
        <f>IFERROR(__xludf.DUMMYFUNCTION("FILTER(WholeNMJData!E:E,WholeNMJData!$B:$B=$B3009)"),179.6834)</f>
        <v>179.6834</v>
      </c>
      <c r="H3009" s="14">
        <f t="shared" si="4"/>
        <v>7.449102143</v>
      </c>
      <c r="I3009" s="14">
        <f>IFERROR(__xludf.DUMMYFUNCTION("FILTER(WholeNMJData!D:D,WholeNMJData!$B:$B=$B3009)"),174.0089)</f>
        <v>174.0089</v>
      </c>
    </row>
    <row r="3010">
      <c r="A3010" s="3"/>
      <c r="B3010" s="3" t="str">
        <f t="shared" si="3"/>
        <v>shi_06m_m67_a3_003</v>
      </c>
      <c r="C3010" s="9" t="s">
        <v>3051</v>
      </c>
      <c r="D3010" s="12">
        <v>4.0</v>
      </c>
      <c r="E3010" s="12">
        <v>1395.567</v>
      </c>
      <c r="F3010" s="12">
        <v>0.338521</v>
      </c>
      <c r="G3010" s="14">
        <f>IFERROR(__xludf.DUMMYFUNCTION("FILTER(WholeNMJData!E:E,WholeNMJData!$B:$B=$B3010)"),179.6834)</f>
        <v>179.6834</v>
      </c>
      <c r="H3010" s="14">
        <f t="shared" si="4"/>
        <v>7.766810957</v>
      </c>
      <c r="I3010" s="14">
        <f>IFERROR(__xludf.DUMMYFUNCTION("FILTER(WholeNMJData!D:D,WholeNMJData!$B:$B=$B3010)"),174.0089)</f>
        <v>174.0089</v>
      </c>
    </row>
    <row r="3011">
      <c r="A3011" s="3"/>
      <c r="B3011" s="3" t="str">
        <f t="shared" si="3"/>
        <v>shi_06m_m67_a3_003</v>
      </c>
      <c r="C3011" s="9" t="s">
        <v>3052</v>
      </c>
      <c r="D3011" s="12">
        <v>7.0</v>
      </c>
      <c r="E3011" s="12">
        <v>1617.091</v>
      </c>
      <c r="F3011" s="12">
        <v>0.586436</v>
      </c>
      <c r="G3011" s="14">
        <f>IFERROR(__xludf.DUMMYFUNCTION("FILTER(WholeNMJData!E:E,WholeNMJData!$B:$B=$B3011)"),179.6834)</f>
        <v>179.6834</v>
      </c>
      <c r="H3011" s="14">
        <f t="shared" si="4"/>
        <v>8.999668305</v>
      </c>
      <c r="I3011" s="14">
        <f>IFERROR(__xludf.DUMMYFUNCTION("FILTER(WholeNMJData!D:D,WholeNMJData!$B:$B=$B3011)"),174.0089)</f>
        <v>174.0089</v>
      </c>
    </row>
    <row r="3012">
      <c r="A3012" s="3"/>
      <c r="B3012" s="3" t="str">
        <f t="shared" si="3"/>
        <v>shi_06m_m67_a3_003</v>
      </c>
      <c r="C3012" s="9" t="s">
        <v>3053</v>
      </c>
      <c r="D3012" s="12">
        <v>14.0</v>
      </c>
      <c r="E3012" s="12">
        <v>2008.697</v>
      </c>
      <c r="F3012" s="12">
        <v>0.47618</v>
      </c>
      <c r="G3012" s="14">
        <f>IFERROR(__xludf.DUMMYFUNCTION("FILTER(WholeNMJData!E:E,WholeNMJData!$B:$B=$B3012)"),179.6834)</f>
        <v>179.6834</v>
      </c>
      <c r="H3012" s="14">
        <f t="shared" si="4"/>
        <v>11.17909056</v>
      </c>
      <c r="I3012" s="14">
        <f>IFERROR(__xludf.DUMMYFUNCTION("FILTER(WholeNMJData!D:D,WholeNMJData!$B:$B=$B3012)"),174.0089)</f>
        <v>174.0089</v>
      </c>
    </row>
    <row r="3013">
      <c r="A3013" s="3"/>
      <c r="B3013" s="3" t="str">
        <f t="shared" si="3"/>
        <v>shi_06m_m67_a3_003</v>
      </c>
      <c r="C3013" s="9" t="s">
        <v>3054</v>
      </c>
      <c r="D3013" s="12">
        <v>4.0</v>
      </c>
      <c r="E3013" s="12">
        <v>1620.658</v>
      </c>
      <c r="F3013" s="12">
        <v>0.453061</v>
      </c>
      <c r="G3013" s="14">
        <f>IFERROR(__xludf.DUMMYFUNCTION("FILTER(WholeNMJData!E:E,WholeNMJData!$B:$B=$B3013)"),179.6834)</f>
        <v>179.6834</v>
      </c>
      <c r="H3013" s="14">
        <f t="shared" si="4"/>
        <v>9.019519889</v>
      </c>
      <c r="I3013" s="14">
        <f>IFERROR(__xludf.DUMMYFUNCTION("FILTER(WholeNMJData!D:D,WholeNMJData!$B:$B=$B3013)"),174.0089)</f>
        <v>174.0089</v>
      </c>
    </row>
    <row r="3014">
      <c r="A3014" s="3"/>
      <c r="B3014" s="3" t="str">
        <f t="shared" si="3"/>
        <v>shi_06m_m67_a3_003</v>
      </c>
      <c r="C3014" s="9" t="s">
        <v>3055</v>
      </c>
      <c r="D3014" s="12">
        <v>3.0</v>
      </c>
      <c r="E3014" s="12">
        <v>1912.899</v>
      </c>
      <c r="F3014" s="12">
        <v>0.287755</v>
      </c>
      <c r="G3014" s="14">
        <f>IFERROR(__xludf.DUMMYFUNCTION("FILTER(WholeNMJData!E:E,WholeNMJData!$B:$B=$B3014)"),179.6834)</f>
        <v>179.6834</v>
      </c>
      <c r="H3014" s="14">
        <f t="shared" si="4"/>
        <v>10.6459417</v>
      </c>
      <c r="I3014" s="14">
        <f>IFERROR(__xludf.DUMMYFUNCTION("FILTER(WholeNMJData!D:D,WholeNMJData!$B:$B=$B3014)"),174.0089)</f>
        <v>174.0089</v>
      </c>
    </row>
    <row r="3015">
      <c r="A3015" s="3"/>
      <c r="B3015" s="3" t="str">
        <f t="shared" si="3"/>
        <v>shi_06m_m67_a3_003</v>
      </c>
      <c r="C3015" s="9" t="s">
        <v>3056</v>
      </c>
      <c r="D3015" s="12">
        <v>3.0</v>
      </c>
      <c r="E3015" s="12">
        <v>1551.088</v>
      </c>
      <c r="F3015" s="12">
        <v>0.289421</v>
      </c>
      <c r="G3015" s="14">
        <f>IFERROR(__xludf.DUMMYFUNCTION("FILTER(WholeNMJData!E:E,WholeNMJData!$B:$B=$B3015)"),179.6834)</f>
        <v>179.6834</v>
      </c>
      <c r="H3015" s="14">
        <f t="shared" si="4"/>
        <v>8.63233888</v>
      </c>
      <c r="I3015" s="14">
        <f>IFERROR(__xludf.DUMMYFUNCTION("FILTER(WholeNMJData!D:D,WholeNMJData!$B:$B=$B3015)"),174.0089)</f>
        <v>174.0089</v>
      </c>
    </row>
    <row r="3016">
      <c r="A3016" s="3"/>
      <c r="B3016" s="3" t="str">
        <f t="shared" si="3"/>
        <v>shi_06m_m67_a3_003</v>
      </c>
      <c r="C3016" s="9" t="s">
        <v>3057</v>
      </c>
      <c r="D3016" s="12">
        <v>4.0</v>
      </c>
      <c r="E3016" s="12">
        <v>1825.706</v>
      </c>
      <c r="F3016" s="12">
        <v>0.31607</v>
      </c>
      <c r="G3016" s="14">
        <f>IFERROR(__xludf.DUMMYFUNCTION("FILTER(WholeNMJData!E:E,WholeNMJData!$B:$B=$B3016)"),179.6834)</f>
        <v>179.6834</v>
      </c>
      <c r="H3016" s="14">
        <f t="shared" si="4"/>
        <v>10.16068262</v>
      </c>
      <c r="I3016" s="14">
        <f>IFERROR(__xludf.DUMMYFUNCTION("FILTER(WholeNMJData!D:D,WholeNMJData!$B:$B=$B3016)"),174.0089)</f>
        <v>174.0089</v>
      </c>
    </row>
    <row r="3017">
      <c r="A3017" s="3"/>
      <c r="B3017" s="3" t="str">
        <f t="shared" si="3"/>
        <v>shi_06m_m67_a3_003</v>
      </c>
      <c r="C3017" s="9" t="s">
        <v>3058</v>
      </c>
      <c r="D3017" s="12">
        <v>10.0</v>
      </c>
      <c r="E3017" s="12">
        <v>2144.5</v>
      </c>
      <c r="F3017" s="12">
        <v>0.805082</v>
      </c>
      <c r="G3017" s="14">
        <f>IFERROR(__xludf.DUMMYFUNCTION("FILTER(WholeNMJData!E:E,WholeNMJData!$B:$B=$B3017)"),179.6834)</f>
        <v>179.6834</v>
      </c>
      <c r="H3017" s="14">
        <f t="shared" si="4"/>
        <v>11.93488102</v>
      </c>
      <c r="I3017" s="14">
        <f>IFERROR(__xludf.DUMMYFUNCTION("FILTER(WholeNMJData!D:D,WholeNMJData!$B:$B=$B3017)"),174.0089)</f>
        <v>174.0089</v>
      </c>
    </row>
    <row r="3018">
      <c r="A3018" s="3"/>
      <c r="B3018" s="3" t="str">
        <f t="shared" si="3"/>
        <v>shi_06m_m67_a3_003</v>
      </c>
      <c r="C3018" s="9" t="s">
        <v>3059</v>
      </c>
      <c r="D3018" s="12">
        <v>3.0</v>
      </c>
      <c r="E3018" s="12">
        <v>1547.71</v>
      </c>
      <c r="F3018" s="12">
        <v>0.415005</v>
      </c>
      <c r="G3018" s="14">
        <f>IFERROR(__xludf.DUMMYFUNCTION("FILTER(WholeNMJData!E:E,WholeNMJData!$B:$B=$B3018)"),179.6834)</f>
        <v>179.6834</v>
      </c>
      <c r="H3018" s="14">
        <f t="shared" si="4"/>
        <v>8.613539147</v>
      </c>
      <c r="I3018" s="14">
        <f>IFERROR(__xludf.DUMMYFUNCTION("FILTER(WholeNMJData!D:D,WholeNMJData!$B:$B=$B3018)"),174.0089)</f>
        <v>174.0089</v>
      </c>
    </row>
    <row r="3019">
      <c r="A3019" s="3"/>
      <c r="B3019" s="3" t="str">
        <f t="shared" si="3"/>
        <v>shi_06m_m67_a3_003</v>
      </c>
      <c r="C3019" s="9" t="s">
        <v>3060</v>
      </c>
      <c r="D3019" s="12">
        <v>4.0</v>
      </c>
      <c r="E3019" s="12">
        <v>1265.533</v>
      </c>
      <c r="F3019" s="12">
        <v>0.316923</v>
      </c>
      <c r="G3019" s="14">
        <f>IFERROR(__xludf.DUMMYFUNCTION("FILTER(WholeNMJData!E:E,WholeNMJData!$B:$B=$B3019)"),179.6834)</f>
        <v>179.6834</v>
      </c>
      <c r="H3019" s="14">
        <f t="shared" si="4"/>
        <v>7.043126967</v>
      </c>
      <c r="I3019" s="14">
        <f>IFERROR(__xludf.DUMMYFUNCTION("FILTER(WholeNMJData!D:D,WholeNMJData!$B:$B=$B3019)"),174.0089)</f>
        <v>174.0089</v>
      </c>
    </row>
    <row r="3020">
      <c r="A3020" s="3"/>
      <c r="B3020" s="3" t="str">
        <f t="shared" si="3"/>
        <v>shi_06m_m67_a3_003</v>
      </c>
      <c r="C3020" s="9" t="s">
        <v>3061</v>
      </c>
      <c r="D3020" s="12">
        <v>4.0</v>
      </c>
      <c r="E3020" s="12">
        <v>1678.822</v>
      </c>
      <c r="F3020" s="12">
        <v>0.673969</v>
      </c>
      <c r="G3020" s="14">
        <f>IFERROR(__xludf.DUMMYFUNCTION("FILTER(WholeNMJData!E:E,WholeNMJData!$B:$B=$B3020)"),179.6834)</f>
        <v>179.6834</v>
      </c>
      <c r="H3020" s="14">
        <f t="shared" si="4"/>
        <v>9.343222579</v>
      </c>
      <c r="I3020" s="14">
        <f>IFERROR(__xludf.DUMMYFUNCTION("FILTER(WholeNMJData!D:D,WholeNMJData!$B:$B=$B3020)"),174.0089)</f>
        <v>174.0089</v>
      </c>
    </row>
    <row r="3021">
      <c r="A3021" s="3"/>
      <c r="B3021" s="3" t="str">
        <f t="shared" si="3"/>
        <v>shi_06m_m67_a3_003</v>
      </c>
      <c r="C3021" s="9" t="s">
        <v>3062</v>
      </c>
      <c r="D3021" s="12">
        <v>5.0</v>
      </c>
      <c r="E3021" s="12">
        <v>1589.153</v>
      </c>
      <c r="F3021" s="12">
        <v>0.576437</v>
      </c>
      <c r="G3021" s="14">
        <f>IFERROR(__xludf.DUMMYFUNCTION("FILTER(WholeNMJData!E:E,WholeNMJData!$B:$B=$B3021)"),179.6834)</f>
        <v>179.6834</v>
      </c>
      <c r="H3021" s="14">
        <f t="shared" si="4"/>
        <v>8.844183714</v>
      </c>
      <c r="I3021" s="14">
        <f>IFERROR(__xludf.DUMMYFUNCTION("FILTER(WholeNMJData!D:D,WholeNMJData!$B:$B=$B3021)"),174.0089)</f>
        <v>174.0089</v>
      </c>
    </row>
    <row r="3022">
      <c r="A3022" s="3"/>
      <c r="B3022" s="3" t="str">
        <f t="shared" si="3"/>
        <v>shi_06m_m67_a3_003</v>
      </c>
      <c r="C3022" s="9" t="s">
        <v>3063</v>
      </c>
      <c r="D3022" s="12">
        <v>37.0</v>
      </c>
      <c r="E3022" s="12">
        <v>2402.755</v>
      </c>
      <c r="F3022" s="12">
        <v>0.810235</v>
      </c>
      <c r="G3022" s="14">
        <f>IFERROR(__xludf.DUMMYFUNCTION("FILTER(WholeNMJData!E:E,WholeNMJData!$B:$B=$B3022)"),179.6834)</f>
        <v>179.6834</v>
      </c>
      <c r="H3022" s="14">
        <f t="shared" si="4"/>
        <v>13.37215903</v>
      </c>
      <c r="I3022" s="14">
        <f>IFERROR(__xludf.DUMMYFUNCTION("FILTER(WholeNMJData!D:D,WholeNMJData!$B:$B=$B3022)"),174.0089)</f>
        <v>174.0089</v>
      </c>
    </row>
    <row r="3023">
      <c r="A3023" s="3"/>
      <c r="B3023" s="3" t="str">
        <f t="shared" si="3"/>
        <v>shi_06m_m67_a3_003</v>
      </c>
      <c r="C3023" s="9" t="s">
        <v>3064</v>
      </c>
      <c r="D3023" s="12">
        <v>3.0</v>
      </c>
      <c r="E3023" s="12">
        <v>1392.692</v>
      </c>
      <c r="F3023" s="12">
        <v>0.252391</v>
      </c>
      <c r="G3023" s="14">
        <f>IFERROR(__xludf.DUMMYFUNCTION("FILTER(WholeNMJData!E:E,WholeNMJData!$B:$B=$B3023)"),179.6834)</f>
        <v>179.6834</v>
      </c>
      <c r="H3023" s="14">
        <f t="shared" si="4"/>
        <v>7.750810592</v>
      </c>
      <c r="I3023" s="14">
        <f>IFERROR(__xludf.DUMMYFUNCTION("FILTER(WholeNMJData!D:D,WholeNMJData!$B:$B=$B3023)"),174.0089)</f>
        <v>174.0089</v>
      </c>
    </row>
    <row r="3024">
      <c r="A3024" s="3"/>
      <c r="B3024" s="3" t="str">
        <f t="shared" si="3"/>
        <v>shi_06m_m67_a3_003</v>
      </c>
      <c r="C3024" s="9" t="s">
        <v>3065</v>
      </c>
      <c r="D3024" s="12">
        <v>3.0</v>
      </c>
      <c r="E3024" s="12">
        <v>1333.61</v>
      </c>
      <c r="F3024" s="12">
        <v>0.541872</v>
      </c>
      <c r="G3024" s="14">
        <f>IFERROR(__xludf.DUMMYFUNCTION("FILTER(WholeNMJData!E:E,WholeNMJData!$B:$B=$B3024)"),179.6834)</f>
        <v>179.6834</v>
      </c>
      <c r="H3024" s="14">
        <f t="shared" si="4"/>
        <v>7.421998916</v>
      </c>
      <c r="I3024" s="14">
        <f>IFERROR(__xludf.DUMMYFUNCTION("FILTER(WholeNMJData!D:D,WholeNMJData!$B:$B=$B3024)"),174.0089)</f>
        <v>174.0089</v>
      </c>
    </row>
    <row r="3025">
      <c r="A3025" s="3"/>
      <c r="B3025" s="3" t="str">
        <f t="shared" si="3"/>
        <v>shi_06m_m67_a3_003</v>
      </c>
      <c r="C3025" s="9" t="s">
        <v>3066</v>
      </c>
      <c r="D3025" s="12">
        <v>13.0</v>
      </c>
      <c r="E3025" s="12">
        <v>1749.792</v>
      </c>
      <c r="F3025" s="12">
        <v>0.77536</v>
      </c>
      <c r="G3025" s="14">
        <f>IFERROR(__xludf.DUMMYFUNCTION("FILTER(WholeNMJData!E:E,WholeNMJData!$B:$B=$B3025)"),179.6834)</f>
        <v>179.6834</v>
      </c>
      <c r="H3025" s="14">
        <f t="shared" si="4"/>
        <v>9.73819507</v>
      </c>
      <c r="I3025" s="14">
        <f>IFERROR(__xludf.DUMMYFUNCTION("FILTER(WholeNMJData!D:D,WholeNMJData!$B:$B=$B3025)"),174.0089)</f>
        <v>174.0089</v>
      </c>
    </row>
    <row r="3026">
      <c r="A3026" s="3"/>
      <c r="B3026" s="3" t="str">
        <f t="shared" si="3"/>
        <v>shi_06m_m67_a3_003</v>
      </c>
      <c r="C3026" s="9" t="s">
        <v>3067</v>
      </c>
      <c r="D3026" s="12">
        <v>7.0</v>
      </c>
      <c r="E3026" s="12">
        <v>1466.59</v>
      </c>
      <c r="F3026" s="12">
        <v>0.717636</v>
      </c>
      <c r="G3026" s="14">
        <f>IFERROR(__xludf.DUMMYFUNCTION("FILTER(WholeNMJData!E:E,WholeNMJData!$B:$B=$B3026)"),179.6834)</f>
        <v>179.6834</v>
      </c>
      <c r="H3026" s="14">
        <f t="shared" si="4"/>
        <v>8.162078411</v>
      </c>
      <c r="I3026" s="14">
        <f>IFERROR(__xludf.DUMMYFUNCTION("FILTER(WholeNMJData!D:D,WholeNMJData!$B:$B=$B3026)"),174.0089)</f>
        <v>174.0089</v>
      </c>
    </row>
    <row r="3027">
      <c r="A3027" s="3"/>
      <c r="B3027" s="3" t="str">
        <f t="shared" si="3"/>
        <v>shi_06m_m67_a3_003</v>
      </c>
      <c r="C3027" s="9" t="s">
        <v>3068</v>
      </c>
      <c r="D3027" s="12">
        <v>124.0</v>
      </c>
      <c r="E3027" s="12">
        <v>2369.342</v>
      </c>
      <c r="F3027" s="12">
        <v>1.271648</v>
      </c>
      <c r="G3027" s="14">
        <f>IFERROR(__xludf.DUMMYFUNCTION("FILTER(WholeNMJData!E:E,WholeNMJData!$B:$B=$B3027)"),179.6834)</f>
        <v>179.6834</v>
      </c>
      <c r="H3027" s="14">
        <f t="shared" si="4"/>
        <v>13.18620418</v>
      </c>
      <c r="I3027" s="14">
        <f>IFERROR(__xludf.DUMMYFUNCTION("FILTER(WholeNMJData!D:D,WholeNMJData!$B:$B=$B3027)"),174.0089)</f>
        <v>174.0089</v>
      </c>
    </row>
    <row r="3028">
      <c r="A3028" s="3"/>
      <c r="B3028" s="3" t="str">
        <f t="shared" si="3"/>
        <v>shi_06m_m67_a3_003</v>
      </c>
      <c r="C3028" s="9" t="s">
        <v>3069</v>
      </c>
      <c r="D3028" s="12">
        <v>7.0</v>
      </c>
      <c r="E3028" s="12">
        <v>2030.867</v>
      </c>
      <c r="F3028" s="12">
        <v>0.261363</v>
      </c>
      <c r="G3028" s="14">
        <f>IFERROR(__xludf.DUMMYFUNCTION("FILTER(WholeNMJData!E:E,WholeNMJData!$B:$B=$B3028)"),179.6834)</f>
        <v>179.6834</v>
      </c>
      <c r="H3028" s="14">
        <f t="shared" si="4"/>
        <v>11.30247424</v>
      </c>
      <c r="I3028" s="14">
        <f>IFERROR(__xludf.DUMMYFUNCTION("FILTER(WholeNMJData!D:D,WholeNMJData!$B:$B=$B3028)"),174.0089)</f>
        <v>174.0089</v>
      </c>
    </row>
    <row r="3029">
      <c r="A3029" s="3"/>
      <c r="B3029" s="3" t="str">
        <f t="shared" si="3"/>
        <v>shi_06m_m67_a3_003</v>
      </c>
      <c r="C3029" s="9" t="s">
        <v>3070</v>
      </c>
      <c r="D3029" s="12">
        <v>3.0</v>
      </c>
      <c r="E3029" s="12">
        <v>1397.4</v>
      </c>
      <c r="F3029" s="12">
        <v>0.263663</v>
      </c>
      <c r="G3029" s="14">
        <f>IFERROR(__xludf.DUMMYFUNCTION("FILTER(WholeNMJData!E:E,WholeNMJData!$B:$B=$B3029)"),179.6834)</f>
        <v>179.6834</v>
      </c>
      <c r="H3029" s="14">
        <f t="shared" si="4"/>
        <v>7.777012234</v>
      </c>
      <c r="I3029" s="14">
        <f>IFERROR(__xludf.DUMMYFUNCTION("FILTER(WholeNMJData!D:D,WholeNMJData!$B:$B=$B3029)"),174.0089)</f>
        <v>174.0089</v>
      </c>
    </row>
    <row r="3030">
      <c r="A3030" s="3"/>
      <c r="B3030" s="3" t="str">
        <f t="shared" si="3"/>
        <v>shi_06m_m67_a3_003</v>
      </c>
      <c r="C3030" s="9" t="s">
        <v>3071</v>
      </c>
      <c r="D3030" s="12">
        <v>4.0</v>
      </c>
      <c r="E3030" s="12">
        <v>1562.085</v>
      </c>
      <c r="F3030" s="12">
        <v>0.658221</v>
      </c>
      <c r="G3030" s="14">
        <f>IFERROR(__xludf.DUMMYFUNCTION("FILTER(WholeNMJData!E:E,WholeNMJData!$B:$B=$B3030)"),179.6834)</f>
        <v>179.6834</v>
      </c>
      <c r="H3030" s="14">
        <f t="shared" si="4"/>
        <v>8.693540973</v>
      </c>
      <c r="I3030" s="14">
        <f>IFERROR(__xludf.DUMMYFUNCTION("FILTER(WholeNMJData!D:D,WholeNMJData!$B:$B=$B3030)"),174.0089)</f>
        <v>174.0089</v>
      </c>
    </row>
    <row r="3031">
      <c r="A3031" s="3"/>
      <c r="B3031" s="3" t="str">
        <f t="shared" si="3"/>
        <v>shi_06m_m67_a3_003</v>
      </c>
      <c r="C3031" s="9" t="s">
        <v>3072</v>
      </c>
      <c r="D3031" s="12">
        <v>25.0</v>
      </c>
      <c r="E3031" s="12">
        <v>2077.797</v>
      </c>
      <c r="F3031" s="12">
        <v>0.937894</v>
      </c>
      <c r="G3031" s="14">
        <f>IFERROR(__xludf.DUMMYFUNCTION("FILTER(WholeNMJData!E:E,WholeNMJData!$B:$B=$B3031)"),179.6834)</f>
        <v>179.6834</v>
      </c>
      <c r="H3031" s="14">
        <f t="shared" si="4"/>
        <v>11.56365585</v>
      </c>
      <c r="I3031" s="14">
        <f>IFERROR(__xludf.DUMMYFUNCTION("FILTER(WholeNMJData!D:D,WholeNMJData!$B:$B=$B3031)"),174.0089)</f>
        <v>174.0089</v>
      </c>
    </row>
    <row r="3032">
      <c r="A3032" s="3"/>
      <c r="B3032" s="3" t="str">
        <f t="shared" si="3"/>
        <v>shi_06m_m67_a3_003</v>
      </c>
      <c r="C3032" s="9" t="s">
        <v>3073</v>
      </c>
      <c r="D3032" s="12">
        <v>4.0</v>
      </c>
      <c r="E3032" s="12">
        <v>1602.224</v>
      </c>
      <c r="F3032" s="12">
        <v>0.525663</v>
      </c>
      <c r="G3032" s="14">
        <f>IFERROR(__xludf.DUMMYFUNCTION("FILTER(WholeNMJData!E:E,WholeNMJData!$B:$B=$B3032)"),179.6834)</f>
        <v>179.6834</v>
      </c>
      <c r="H3032" s="14">
        <f t="shared" si="4"/>
        <v>8.916928331</v>
      </c>
      <c r="I3032" s="14">
        <f>IFERROR(__xludf.DUMMYFUNCTION("FILTER(WholeNMJData!D:D,WholeNMJData!$B:$B=$B3032)"),174.0089)</f>
        <v>174.0089</v>
      </c>
    </row>
    <row r="3033">
      <c r="A3033" s="3"/>
      <c r="B3033" s="3" t="str">
        <f t="shared" si="3"/>
        <v>shi_06m_m67_a3_003</v>
      </c>
      <c r="C3033" s="9" t="s">
        <v>3074</v>
      </c>
      <c r="D3033" s="12">
        <v>3.0</v>
      </c>
      <c r="E3033" s="12">
        <v>1311.717</v>
      </c>
      <c r="F3033" s="12">
        <v>0.212514</v>
      </c>
      <c r="G3033" s="14">
        <f>IFERROR(__xludf.DUMMYFUNCTION("FILTER(WholeNMJData!E:E,WholeNMJData!$B:$B=$B3033)"),179.6834)</f>
        <v>179.6834</v>
      </c>
      <c r="H3033" s="14">
        <f t="shared" si="4"/>
        <v>7.300156831</v>
      </c>
      <c r="I3033" s="14">
        <f>IFERROR(__xludf.DUMMYFUNCTION("FILTER(WholeNMJData!D:D,WholeNMJData!$B:$B=$B3033)"),174.0089)</f>
        <v>174.0089</v>
      </c>
    </row>
    <row r="3034">
      <c r="A3034" s="3"/>
      <c r="B3034" s="3" t="str">
        <f t="shared" si="3"/>
        <v>shi_06m_m67_a3_003</v>
      </c>
      <c r="C3034" s="9" t="s">
        <v>3075</v>
      </c>
      <c r="D3034" s="12">
        <v>7.0</v>
      </c>
      <c r="E3034" s="12">
        <v>2020.684</v>
      </c>
      <c r="F3034" s="12">
        <v>0.544924</v>
      </c>
      <c r="G3034" s="14">
        <f>IFERROR(__xludf.DUMMYFUNCTION("FILTER(WholeNMJData!E:E,WholeNMJData!$B:$B=$B3034)"),179.6834)</f>
        <v>179.6834</v>
      </c>
      <c r="H3034" s="14">
        <f t="shared" si="4"/>
        <v>11.24580234</v>
      </c>
      <c r="I3034" s="14">
        <f>IFERROR(__xludf.DUMMYFUNCTION("FILTER(WholeNMJData!D:D,WholeNMJData!$B:$B=$B3034)"),174.0089)</f>
        <v>174.0089</v>
      </c>
    </row>
    <row r="3035">
      <c r="A3035" s="3"/>
      <c r="B3035" s="3" t="str">
        <f t="shared" si="3"/>
        <v>shi_06m_m67_a3_003</v>
      </c>
      <c r="C3035" s="9" t="s">
        <v>3076</v>
      </c>
      <c r="D3035" s="12">
        <v>4.0</v>
      </c>
      <c r="E3035" s="12">
        <v>1438.409</v>
      </c>
      <c r="F3035" s="12">
        <v>0.498858</v>
      </c>
      <c r="G3035" s="14">
        <f>IFERROR(__xludf.DUMMYFUNCTION("FILTER(WholeNMJData!E:E,WholeNMJData!$B:$B=$B3035)"),179.6834)</f>
        <v>179.6834</v>
      </c>
      <c r="H3035" s="14">
        <f t="shared" si="4"/>
        <v>8.005241441</v>
      </c>
      <c r="I3035" s="14">
        <f>IFERROR(__xludf.DUMMYFUNCTION("FILTER(WholeNMJData!D:D,WholeNMJData!$B:$B=$B3035)"),174.0089)</f>
        <v>174.0089</v>
      </c>
    </row>
    <row r="3036">
      <c r="A3036" s="3"/>
      <c r="B3036" s="3" t="str">
        <f t="shared" si="3"/>
        <v>shi_06m_m67_a3_003</v>
      </c>
      <c r="C3036" s="9" t="s">
        <v>3077</v>
      </c>
      <c r="D3036" s="12">
        <v>3.0</v>
      </c>
      <c r="E3036" s="12">
        <v>1376.054</v>
      </c>
      <c r="F3036" s="12">
        <v>0.08265</v>
      </c>
      <c r="G3036" s="14">
        <f>IFERROR(__xludf.DUMMYFUNCTION("FILTER(WholeNMJData!E:E,WholeNMJData!$B:$B=$B3036)"),179.6834)</f>
        <v>179.6834</v>
      </c>
      <c r="H3036" s="14">
        <f t="shared" si="4"/>
        <v>7.658214393</v>
      </c>
      <c r="I3036" s="14">
        <f>IFERROR(__xludf.DUMMYFUNCTION("FILTER(WholeNMJData!D:D,WholeNMJData!$B:$B=$B3036)"),174.0089)</f>
        <v>174.0089</v>
      </c>
    </row>
    <row r="3037">
      <c r="A3037" s="3"/>
      <c r="B3037" s="3" t="str">
        <f t="shared" si="3"/>
        <v>shi_06m_m67_a3_003</v>
      </c>
      <c r="C3037" s="9" t="s">
        <v>3078</v>
      </c>
      <c r="D3037" s="12">
        <v>3.0</v>
      </c>
      <c r="E3037" s="12">
        <v>1387.711</v>
      </c>
      <c r="F3037" s="12">
        <v>0.478212</v>
      </c>
      <c r="G3037" s="14">
        <f>IFERROR(__xludf.DUMMYFUNCTION("FILTER(WholeNMJData!E:E,WholeNMJData!$B:$B=$B3037)"),179.6834)</f>
        <v>179.6834</v>
      </c>
      <c r="H3037" s="14">
        <f t="shared" si="4"/>
        <v>7.723089612</v>
      </c>
      <c r="I3037" s="14">
        <f>IFERROR(__xludf.DUMMYFUNCTION("FILTER(WholeNMJData!D:D,WholeNMJData!$B:$B=$B3037)"),174.0089)</f>
        <v>174.0089</v>
      </c>
    </row>
    <row r="3038">
      <c r="A3038" s="3"/>
      <c r="B3038" s="3" t="str">
        <f t="shared" si="3"/>
        <v>shi_06m_m67_a3_003</v>
      </c>
      <c r="C3038" s="9" t="s">
        <v>3079</v>
      </c>
      <c r="D3038" s="12">
        <v>24.0</v>
      </c>
      <c r="E3038" s="12">
        <v>2753.847</v>
      </c>
      <c r="F3038" s="12">
        <v>0.861888</v>
      </c>
      <c r="G3038" s="14">
        <f>IFERROR(__xludf.DUMMYFUNCTION("FILTER(WholeNMJData!E:E,WholeNMJData!$B:$B=$B3038)"),179.6834)</f>
        <v>179.6834</v>
      </c>
      <c r="H3038" s="14">
        <f t="shared" si="4"/>
        <v>15.32610692</v>
      </c>
      <c r="I3038" s="14">
        <f>IFERROR(__xludf.DUMMYFUNCTION("FILTER(WholeNMJData!D:D,WholeNMJData!$B:$B=$B3038)"),174.0089)</f>
        <v>174.0089</v>
      </c>
    </row>
    <row r="3039">
      <c r="A3039" s="3"/>
      <c r="B3039" s="3" t="str">
        <f t="shared" si="3"/>
        <v>shi_06m_m67_a3_003</v>
      </c>
      <c r="C3039" s="9" t="s">
        <v>3080</v>
      </c>
      <c r="D3039" s="12">
        <v>4.0</v>
      </c>
      <c r="E3039" s="12">
        <v>1757.845</v>
      </c>
      <c r="F3039" s="12">
        <v>0.458659</v>
      </c>
      <c r="G3039" s="14">
        <f>IFERROR(__xludf.DUMMYFUNCTION("FILTER(WholeNMJData!E:E,WholeNMJData!$B:$B=$B3039)"),179.6834)</f>
        <v>179.6834</v>
      </c>
      <c r="H3039" s="14">
        <f t="shared" si="4"/>
        <v>9.783012788</v>
      </c>
      <c r="I3039" s="14">
        <f>IFERROR(__xludf.DUMMYFUNCTION("FILTER(WholeNMJData!D:D,WholeNMJData!$B:$B=$B3039)"),174.0089)</f>
        <v>174.0089</v>
      </c>
    </row>
    <row r="3040">
      <c r="A3040" s="3"/>
      <c r="B3040" s="3" t="str">
        <f t="shared" si="3"/>
        <v>shi_06m_m67_a3_003</v>
      </c>
      <c r="C3040" s="9" t="s">
        <v>3081</v>
      </c>
      <c r="D3040" s="12">
        <v>4.0</v>
      </c>
      <c r="E3040" s="12">
        <v>1458.672</v>
      </c>
      <c r="F3040" s="12">
        <v>0.288261</v>
      </c>
      <c r="G3040" s="14">
        <f>IFERROR(__xludf.DUMMYFUNCTION("FILTER(WholeNMJData!E:E,WholeNMJData!$B:$B=$B3040)"),179.6834)</f>
        <v>179.6834</v>
      </c>
      <c r="H3040" s="14">
        <f t="shared" si="4"/>
        <v>8.118012014</v>
      </c>
      <c r="I3040" s="14">
        <f>IFERROR(__xludf.DUMMYFUNCTION("FILTER(WholeNMJData!D:D,WholeNMJData!$B:$B=$B3040)"),174.0089)</f>
        <v>174.0089</v>
      </c>
    </row>
    <row r="3041">
      <c r="A3041" s="3"/>
      <c r="B3041" s="3" t="str">
        <f t="shared" si="3"/>
        <v>shi_06m_m67_a3_003</v>
      </c>
      <c r="C3041" s="9" t="s">
        <v>3082</v>
      </c>
      <c r="D3041" s="12">
        <v>3.0</v>
      </c>
      <c r="E3041" s="12">
        <v>1490.263</v>
      </c>
      <c r="F3041" s="12">
        <v>0.389866</v>
      </c>
      <c r="G3041" s="14">
        <f>IFERROR(__xludf.DUMMYFUNCTION("FILTER(WholeNMJData!E:E,WholeNMJData!$B:$B=$B3041)"),179.6834)</f>
        <v>179.6834</v>
      </c>
      <c r="H3041" s="14">
        <f t="shared" si="4"/>
        <v>8.293826809</v>
      </c>
      <c r="I3041" s="14">
        <f>IFERROR(__xludf.DUMMYFUNCTION("FILTER(WholeNMJData!D:D,WholeNMJData!$B:$B=$B3041)"),174.0089)</f>
        <v>174.0089</v>
      </c>
    </row>
    <row r="3042">
      <c r="A3042" s="3"/>
      <c r="B3042" s="3" t="str">
        <f t="shared" si="3"/>
        <v>shi_06m_m67_a3_003</v>
      </c>
      <c r="C3042" s="9" t="s">
        <v>3083</v>
      </c>
      <c r="D3042" s="12">
        <v>18.0</v>
      </c>
      <c r="E3042" s="12">
        <v>1828.16</v>
      </c>
      <c r="F3042" s="12">
        <v>1.000443</v>
      </c>
      <c r="G3042" s="14">
        <f>IFERROR(__xludf.DUMMYFUNCTION("FILTER(WholeNMJData!E:E,WholeNMJData!$B:$B=$B3042)"),179.6834)</f>
        <v>179.6834</v>
      </c>
      <c r="H3042" s="14">
        <f t="shared" si="4"/>
        <v>10.17433998</v>
      </c>
      <c r="I3042" s="14">
        <f>IFERROR(__xludf.DUMMYFUNCTION("FILTER(WholeNMJData!D:D,WholeNMJData!$B:$B=$B3042)"),174.0089)</f>
        <v>174.0089</v>
      </c>
    </row>
    <row r="3043">
      <c r="A3043" s="3"/>
      <c r="B3043" s="3" t="str">
        <f t="shared" si="3"/>
        <v>shi_06m_m67_a3_003</v>
      </c>
      <c r="C3043" s="9" t="s">
        <v>3084</v>
      </c>
      <c r="D3043" s="12">
        <v>5.0</v>
      </c>
      <c r="E3043" s="12">
        <v>1634.962</v>
      </c>
      <c r="F3043" s="12">
        <v>0.570178</v>
      </c>
      <c r="G3043" s="14">
        <f>IFERROR(__xludf.DUMMYFUNCTION("FILTER(WholeNMJData!E:E,WholeNMJData!$B:$B=$B3043)"),179.6834)</f>
        <v>179.6834</v>
      </c>
      <c r="H3043" s="14">
        <f t="shared" si="4"/>
        <v>9.099126575</v>
      </c>
      <c r="I3043" s="14">
        <f>IFERROR(__xludf.DUMMYFUNCTION("FILTER(WholeNMJData!D:D,WholeNMJData!$B:$B=$B3043)"),174.0089)</f>
        <v>174.0089</v>
      </c>
    </row>
    <row r="3044">
      <c r="A3044" s="3"/>
      <c r="B3044" s="3" t="str">
        <f t="shared" si="3"/>
        <v>shi_06m_m67_a3_003</v>
      </c>
      <c r="C3044" s="9" t="s">
        <v>3085</v>
      </c>
      <c r="D3044" s="12">
        <v>3.0</v>
      </c>
      <c r="E3044" s="12">
        <v>1394.282</v>
      </c>
      <c r="F3044" s="12">
        <v>0.252336</v>
      </c>
      <c r="G3044" s="14">
        <f>IFERROR(__xludf.DUMMYFUNCTION("FILTER(WholeNMJData!E:E,WholeNMJData!$B:$B=$B3044)"),179.6834)</f>
        <v>179.6834</v>
      </c>
      <c r="H3044" s="14">
        <f t="shared" si="4"/>
        <v>7.75965949</v>
      </c>
      <c r="I3044" s="14">
        <f>IFERROR(__xludf.DUMMYFUNCTION("FILTER(WholeNMJData!D:D,WholeNMJData!$B:$B=$B3044)"),174.0089)</f>
        <v>174.0089</v>
      </c>
    </row>
    <row r="3045">
      <c r="A3045" s="3"/>
      <c r="B3045" s="3" t="str">
        <f t="shared" si="3"/>
        <v>shi_06m_m67_a3_003</v>
      </c>
      <c r="C3045" s="9" t="s">
        <v>3086</v>
      </c>
      <c r="D3045" s="12">
        <v>24.0</v>
      </c>
      <c r="E3045" s="12">
        <v>2038.95</v>
      </c>
      <c r="F3045" s="12">
        <v>0.593366</v>
      </c>
      <c r="G3045" s="14">
        <f>IFERROR(__xludf.DUMMYFUNCTION("FILTER(WholeNMJData!E:E,WholeNMJData!$B:$B=$B3045)"),179.6834)</f>
        <v>179.6834</v>
      </c>
      <c r="H3045" s="14">
        <f t="shared" si="4"/>
        <v>11.34745892</v>
      </c>
      <c r="I3045" s="14">
        <f>IFERROR(__xludf.DUMMYFUNCTION("FILTER(WholeNMJData!D:D,WholeNMJData!$B:$B=$B3045)"),174.0089)</f>
        <v>174.0089</v>
      </c>
    </row>
    <row r="3046">
      <c r="A3046" s="3"/>
      <c r="B3046" s="3" t="str">
        <f t="shared" si="3"/>
        <v>shi_06m_m67_a3_003</v>
      </c>
      <c r="C3046" s="9" t="s">
        <v>3087</v>
      </c>
      <c r="D3046" s="12">
        <v>3.0</v>
      </c>
      <c r="E3046" s="12">
        <v>1402.113</v>
      </c>
      <c r="F3046" s="12">
        <v>0.243788</v>
      </c>
      <c r="G3046" s="14">
        <f>IFERROR(__xludf.DUMMYFUNCTION("FILTER(WholeNMJData!E:E,WholeNMJData!$B:$B=$B3046)"),179.6834)</f>
        <v>179.6834</v>
      </c>
      <c r="H3046" s="14">
        <f t="shared" si="4"/>
        <v>7.803241702</v>
      </c>
      <c r="I3046" s="14">
        <f>IFERROR(__xludf.DUMMYFUNCTION("FILTER(WholeNMJData!D:D,WholeNMJData!$B:$B=$B3046)"),174.0089)</f>
        <v>174.0089</v>
      </c>
    </row>
    <row r="3047">
      <c r="A3047" s="3"/>
      <c r="B3047" s="3" t="str">
        <f t="shared" si="3"/>
        <v>shi_06m_m67_a3_003</v>
      </c>
      <c r="C3047" s="9" t="s">
        <v>3088</v>
      </c>
      <c r="D3047" s="12">
        <v>4.0</v>
      </c>
      <c r="E3047" s="12">
        <v>1773.115</v>
      </c>
      <c r="F3047" s="12">
        <v>0.893273</v>
      </c>
      <c r="G3047" s="14">
        <f>IFERROR(__xludf.DUMMYFUNCTION("FILTER(WholeNMJData!E:E,WholeNMJData!$B:$B=$B3047)"),179.6834)</f>
        <v>179.6834</v>
      </c>
      <c r="H3047" s="14">
        <f t="shared" si="4"/>
        <v>9.867995597</v>
      </c>
      <c r="I3047" s="14">
        <f>IFERROR(__xludf.DUMMYFUNCTION("FILTER(WholeNMJData!D:D,WholeNMJData!$B:$B=$B3047)"),174.0089)</f>
        <v>174.0089</v>
      </c>
    </row>
    <row r="3048">
      <c r="A3048" s="3"/>
      <c r="B3048" s="3" t="str">
        <f t="shared" si="3"/>
        <v>shi_06m_m67_a3_003</v>
      </c>
      <c r="C3048" s="9" t="s">
        <v>3089</v>
      </c>
      <c r="D3048" s="12">
        <v>4.0</v>
      </c>
      <c r="E3048" s="12">
        <v>1871.718</v>
      </c>
      <c r="F3048" s="12">
        <v>0.347897</v>
      </c>
      <c r="G3048" s="14">
        <f>IFERROR(__xludf.DUMMYFUNCTION("FILTER(WholeNMJData!E:E,WholeNMJData!$B:$B=$B3048)"),179.6834)</f>
        <v>179.6834</v>
      </c>
      <c r="H3048" s="14">
        <f t="shared" si="4"/>
        <v>10.41675525</v>
      </c>
      <c r="I3048" s="14">
        <f>IFERROR(__xludf.DUMMYFUNCTION("FILTER(WholeNMJData!D:D,WholeNMJData!$B:$B=$B3048)"),174.0089)</f>
        <v>174.0089</v>
      </c>
    </row>
    <row r="3049">
      <c r="A3049" s="3"/>
      <c r="B3049" s="3" t="str">
        <f t="shared" si="3"/>
        <v>shi_06m_m67_a3_003</v>
      </c>
      <c r="C3049" s="9" t="s">
        <v>3090</v>
      </c>
      <c r="D3049" s="12">
        <v>4.0</v>
      </c>
      <c r="E3049" s="12">
        <v>1570.303</v>
      </c>
      <c r="F3049" s="12">
        <v>0.246782</v>
      </c>
      <c r="G3049" s="14">
        <f>IFERROR(__xludf.DUMMYFUNCTION("FILTER(WholeNMJData!E:E,WholeNMJData!$B:$B=$B3049)"),179.6834)</f>
        <v>179.6834</v>
      </c>
      <c r="H3049" s="14">
        <f t="shared" si="4"/>
        <v>8.739276973</v>
      </c>
      <c r="I3049" s="14">
        <f>IFERROR(__xludf.DUMMYFUNCTION("FILTER(WholeNMJData!D:D,WholeNMJData!$B:$B=$B3049)"),174.0089)</f>
        <v>174.0089</v>
      </c>
    </row>
    <row r="3050">
      <c r="A3050" s="3"/>
      <c r="B3050" s="3" t="str">
        <f t="shared" si="3"/>
        <v>shi_06m_m67_a3_003</v>
      </c>
      <c r="C3050" s="9" t="s">
        <v>3091</v>
      </c>
      <c r="D3050" s="12">
        <v>88.0</v>
      </c>
      <c r="E3050" s="12">
        <v>2413.969</v>
      </c>
      <c r="F3050" s="12">
        <v>0.853517</v>
      </c>
      <c r="G3050" s="14">
        <f>IFERROR(__xludf.DUMMYFUNCTION("FILTER(WholeNMJData!E:E,WholeNMJData!$B:$B=$B3050)"),179.6834)</f>
        <v>179.6834</v>
      </c>
      <c r="H3050" s="14">
        <f t="shared" si="4"/>
        <v>13.4345688</v>
      </c>
      <c r="I3050" s="14">
        <f>IFERROR(__xludf.DUMMYFUNCTION("FILTER(WholeNMJData!D:D,WholeNMJData!$B:$B=$B3050)"),174.0089)</f>
        <v>174.0089</v>
      </c>
    </row>
    <row r="3051">
      <c r="A3051" s="3"/>
      <c r="B3051" s="3" t="str">
        <f t="shared" si="3"/>
        <v>shi_06m_m67_a3_003</v>
      </c>
      <c r="C3051" s="9" t="s">
        <v>3092</v>
      </c>
      <c r="D3051" s="12">
        <v>4.0</v>
      </c>
      <c r="E3051" s="12">
        <v>1378.988</v>
      </c>
      <c r="F3051" s="12">
        <v>0.210033</v>
      </c>
      <c r="G3051" s="14">
        <f>IFERROR(__xludf.DUMMYFUNCTION("FILTER(WholeNMJData!E:E,WholeNMJData!$B:$B=$B3051)"),179.6834)</f>
        <v>179.6834</v>
      </c>
      <c r="H3051" s="14">
        <f t="shared" si="4"/>
        <v>7.674543113</v>
      </c>
      <c r="I3051" s="14">
        <f>IFERROR(__xludf.DUMMYFUNCTION("FILTER(WholeNMJData!D:D,WholeNMJData!$B:$B=$B3051)"),174.0089)</f>
        <v>174.0089</v>
      </c>
    </row>
    <row r="3052">
      <c r="A3052" s="3"/>
      <c r="B3052" s="3" t="str">
        <f t="shared" si="3"/>
        <v>shi_06m_m67_a3_003</v>
      </c>
      <c r="C3052" s="9" t="s">
        <v>3093</v>
      </c>
      <c r="D3052" s="12">
        <v>9.0</v>
      </c>
      <c r="E3052" s="12">
        <v>1777.717</v>
      </c>
      <c r="F3052" s="12">
        <v>0.805582</v>
      </c>
      <c r="G3052" s="14">
        <f>IFERROR(__xludf.DUMMYFUNCTION("FILTER(WholeNMJData!E:E,WholeNMJData!$B:$B=$B3052)"),179.6834)</f>
        <v>179.6834</v>
      </c>
      <c r="H3052" s="14">
        <f t="shared" si="4"/>
        <v>9.893607312</v>
      </c>
      <c r="I3052" s="14">
        <f>IFERROR(__xludf.DUMMYFUNCTION("FILTER(WholeNMJData!D:D,WholeNMJData!$B:$B=$B3052)"),174.0089)</f>
        <v>174.0089</v>
      </c>
    </row>
    <row r="3053">
      <c r="A3053" s="3"/>
      <c r="B3053" s="3" t="str">
        <f t="shared" si="3"/>
        <v>shi_06m_m67_a3_003</v>
      </c>
      <c r="C3053" s="9" t="s">
        <v>3094</v>
      </c>
      <c r="D3053" s="12">
        <v>10.0</v>
      </c>
      <c r="E3053" s="12">
        <v>1798.886</v>
      </c>
      <c r="F3053" s="12">
        <v>0.764971</v>
      </c>
      <c r="G3053" s="14">
        <f>IFERROR(__xludf.DUMMYFUNCTION("FILTER(WholeNMJData!E:E,WholeNMJData!$B:$B=$B3053)"),179.6834)</f>
        <v>179.6834</v>
      </c>
      <c r="H3053" s="14">
        <f t="shared" si="4"/>
        <v>10.01142009</v>
      </c>
      <c r="I3053" s="14">
        <f>IFERROR(__xludf.DUMMYFUNCTION("FILTER(WholeNMJData!D:D,WholeNMJData!$B:$B=$B3053)"),174.0089)</f>
        <v>174.0089</v>
      </c>
    </row>
    <row r="3054">
      <c r="A3054" s="3"/>
      <c r="B3054" s="3" t="str">
        <f t="shared" si="3"/>
        <v>shi_06m_m67_a3_003</v>
      </c>
      <c r="C3054" s="9" t="s">
        <v>3095</v>
      </c>
      <c r="D3054" s="12">
        <v>4.0</v>
      </c>
      <c r="E3054" s="12">
        <v>1735.904</v>
      </c>
      <c r="F3054" s="12">
        <v>0.708566</v>
      </c>
      <c r="G3054" s="14">
        <f>IFERROR(__xludf.DUMMYFUNCTION("FILTER(WholeNMJData!E:E,WholeNMJData!$B:$B=$B3054)"),179.6834)</f>
        <v>179.6834</v>
      </c>
      <c r="H3054" s="14">
        <f t="shared" si="4"/>
        <v>9.660903567</v>
      </c>
      <c r="I3054" s="14">
        <f>IFERROR(__xludf.DUMMYFUNCTION("FILTER(WholeNMJData!D:D,WholeNMJData!$B:$B=$B3054)"),174.0089)</f>
        <v>174.0089</v>
      </c>
    </row>
    <row r="3055">
      <c r="A3055" s="3"/>
      <c r="B3055" s="3" t="str">
        <f t="shared" si="3"/>
        <v>shi_06m_m67_a3_003</v>
      </c>
      <c r="C3055" s="9" t="s">
        <v>3096</v>
      </c>
      <c r="D3055" s="12">
        <v>4.0</v>
      </c>
      <c r="E3055" s="12">
        <v>1323.552</v>
      </c>
      <c r="F3055" s="12">
        <v>0.285002</v>
      </c>
      <c r="G3055" s="14">
        <f>IFERROR(__xludf.DUMMYFUNCTION("FILTER(WholeNMJData!E:E,WholeNMJData!$B:$B=$B3055)"),179.6834)</f>
        <v>179.6834</v>
      </c>
      <c r="H3055" s="14">
        <f t="shared" si="4"/>
        <v>7.366022682</v>
      </c>
      <c r="I3055" s="14">
        <f>IFERROR(__xludf.DUMMYFUNCTION("FILTER(WholeNMJData!D:D,WholeNMJData!$B:$B=$B3055)"),174.0089)</f>
        <v>174.0089</v>
      </c>
    </row>
    <row r="3056">
      <c r="A3056" s="3"/>
      <c r="B3056" s="3" t="str">
        <f t="shared" si="3"/>
        <v>shi_06m_m67_a3_003</v>
      </c>
      <c r="C3056" s="9" t="s">
        <v>3097</v>
      </c>
      <c r="D3056" s="12">
        <v>3.0</v>
      </c>
      <c r="E3056" s="12">
        <v>1519.374</v>
      </c>
      <c r="F3056" s="12">
        <v>0.378338</v>
      </c>
      <c r="G3056" s="14">
        <f>IFERROR(__xludf.DUMMYFUNCTION("FILTER(WholeNMJData!E:E,WholeNMJData!$B:$B=$B3056)"),179.6834)</f>
        <v>179.6834</v>
      </c>
      <c r="H3056" s="14">
        <f t="shared" si="4"/>
        <v>8.455839549</v>
      </c>
      <c r="I3056" s="14">
        <f>IFERROR(__xludf.DUMMYFUNCTION("FILTER(WholeNMJData!D:D,WholeNMJData!$B:$B=$B3056)"),174.0089)</f>
        <v>174.0089</v>
      </c>
    </row>
    <row r="3057">
      <c r="A3057" s="3"/>
      <c r="B3057" s="3" t="str">
        <f t="shared" si="3"/>
        <v>shi_06m_m67_a3_003</v>
      </c>
      <c r="C3057" s="9" t="s">
        <v>3098</v>
      </c>
      <c r="D3057" s="12">
        <v>4.0</v>
      </c>
      <c r="E3057" s="12">
        <v>1599.566</v>
      </c>
      <c r="F3057" s="12">
        <v>0.416953</v>
      </c>
      <c r="G3057" s="14">
        <f>IFERROR(__xludf.DUMMYFUNCTION("FILTER(WholeNMJData!E:E,WholeNMJData!$B:$B=$B3057)"),179.6834)</f>
        <v>179.6834</v>
      </c>
      <c r="H3057" s="14">
        <f t="shared" si="4"/>
        <v>8.902135645</v>
      </c>
      <c r="I3057" s="14">
        <f>IFERROR(__xludf.DUMMYFUNCTION("FILTER(WholeNMJData!D:D,WholeNMJData!$B:$B=$B3057)"),174.0089)</f>
        <v>174.0089</v>
      </c>
    </row>
    <row r="3058">
      <c r="A3058" s="3"/>
      <c r="B3058" s="3" t="str">
        <f t="shared" si="3"/>
        <v>shi_06m_m67_a3_003</v>
      </c>
      <c r="C3058" s="9" t="s">
        <v>3099</v>
      </c>
      <c r="D3058" s="12">
        <v>8.0</v>
      </c>
      <c r="E3058" s="12">
        <v>1894.31</v>
      </c>
      <c r="F3058" s="12">
        <v>0.597807</v>
      </c>
      <c r="G3058" s="14">
        <f>IFERROR(__xludf.DUMMYFUNCTION("FILTER(WholeNMJData!E:E,WholeNMJData!$B:$B=$B3058)"),179.6834)</f>
        <v>179.6834</v>
      </c>
      <c r="H3058" s="14">
        <f t="shared" si="4"/>
        <v>10.54248751</v>
      </c>
      <c r="I3058" s="14">
        <f>IFERROR(__xludf.DUMMYFUNCTION("FILTER(WholeNMJData!D:D,WholeNMJData!$B:$B=$B3058)"),174.0089)</f>
        <v>174.0089</v>
      </c>
    </row>
    <row r="3059">
      <c r="A3059" s="3"/>
      <c r="B3059" s="3" t="str">
        <f t="shared" si="3"/>
        <v>shi_06m_m67_a3_003</v>
      </c>
      <c r="C3059" s="9" t="s">
        <v>3100</v>
      </c>
      <c r="D3059" s="12">
        <v>3.0</v>
      </c>
      <c r="E3059" s="12">
        <v>1337.53</v>
      </c>
      <c r="F3059" s="12">
        <v>0.273712</v>
      </c>
      <c r="G3059" s="14">
        <f>IFERROR(__xludf.DUMMYFUNCTION("FILTER(WholeNMJData!E:E,WholeNMJData!$B:$B=$B3059)"),179.6834)</f>
        <v>179.6834</v>
      </c>
      <c r="H3059" s="14">
        <f t="shared" si="4"/>
        <v>7.443815066</v>
      </c>
      <c r="I3059" s="14">
        <f>IFERROR(__xludf.DUMMYFUNCTION("FILTER(WholeNMJData!D:D,WholeNMJData!$B:$B=$B3059)"),174.0089)</f>
        <v>174.0089</v>
      </c>
    </row>
    <row r="3060">
      <c r="A3060" s="3"/>
      <c r="B3060" s="3" t="str">
        <f t="shared" si="3"/>
        <v>shi_06m_m67_a3_003</v>
      </c>
      <c r="C3060" s="9" t="s">
        <v>3101</v>
      </c>
      <c r="D3060" s="12">
        <v>4.0</v>
      </c>
      <c r="E3060" s="12">
        <v>1590.651</v>
      </c>
      <c r="F3060" s="12">
        <v>0.397231</v>
      </c>
      <c r="G3060" s="14">
        <f>IFERROR(__xludf.DUMMYFUNCTION("FILTER(WholeNMJData!E:E,WholeNMJData!$B:$B=$B3060)"),179.6834)</f>
        <v>179.6834</v>
      </c>
      <c r="H3060" s="14">
        <f t="shared" si="4"/>
        <v>8.8525206</v>
      </c>
      <c r="I3060" s="14">
        <f>IFERROR(__xludf.DUMMYFUNCTION("FILTER(WholeNMJData!D:D,WholeNMJData!$B:$B=$B3060)"),174.0089)</f>
        <v>174.0089</v>
      </c>
    </row>
    <row r="3061">
      <c r="A3061" s="3"/>
      <c r="B3061" s="3" t="str">
        <f t="shared" si="3"/>
        <v>shi_06m_m67_a3_003</v>
      </c>
      <c r="C3061" s="9" t="s">
        <v>3102</v>
      </c>
      <c r="D3061" s="12">
        <v>19.0</v>
      </c>
      <c r="E3061" s="12">
        <v>1927.973</v>
      </c>
      <c r="F3061" s="12">
        <v>0.773226</v>
      </c>
      <c r="G3061" s="14">
        <f>IFERROR(__xludf.DUMMYFUNCTION("FILTER(WholeNMJData!E:E,WholeNMJData!$B:$B=$B3061)"),179.6834)</f>
        <v>179.6834</v>
      </c>
      <c r="H3061" s="14">
        <f t="shared" si="4"/>
        <v>10.7298337</v>
      </c>
      <c r="I3061" s="14">
        <f>IFERROR(__xludf.DUMMYFUNCTION("FILTER(WholeNMJData!D:D,WholeNMJData!$B:$B=$B3061)"),174.0089)</f>
        <v>174.0089</v>
      </c>
    </row>
    <row r="3062">
      <c r="A3062" s="3"/>
      <c r="B3062" s="3" t="str">
        <f t="shared" si="3"/>
        <v>shi_06m_m67_a3_003</v>
      </c>
      <c r="C3062" s="9" t="s">
        <v>3103</v>
      </c>
      <c r="D3062" s="12">
        <v>4.0</v>
      </c>
      <c r="E3062" s="12">
        <v>1332.037</v>
      </c>
      <c r="F3062" s="12">
        <v>0.395577</v>
      </c>
      <c r="G3062" s="14">
        <f>IFERROR(__xludf.DUMMYFUNCTION("FILTER(WholeNMJData!E:E,WholeNMJData!$B:$B=$B3062)"),179.6834)</f>
        <v>179.6834</v>
      </c>
      <c r="H3062" s="14">
        <f t="shared" si="4"/>
        <v>7.413244629</v>
      </c>
      <c r="I3062" s="14">
        <f>IFERROR(__xludf.DUMMYFUNCTION("FILTER(WholeNMJData!D:D,WholeNMJData!$B:$B=$B3062)"),174.0089)</f>
        <v>174.0089</v>
      </c>
    </row>
    <row r="3063">
      <c r="A3063" s="3"/>
      <c r="B3063" s="3" t="str">
        <f t="shared" si="3"/>
        <v>shi_06m_m67_a3_003</v>
      </c>
      <c r="C3063" s="9" t="s">
        <v>3104</v>
      </c>
      <c r="D3063" s="12">
        <v>4.0</v>
      </c>
      <c r="E3063" s="12">
        <v>1452.059</v>
      </c>
      <c r="F3063" s="12">
        <v>0.736491</v>
      </c>
      <c r="G3063" s="14">
        <f>IFERROR(__xludf.DUMMYFUNCTION("FILTER(WholeNMJData!E:E,WholeNMJData!$B:$B=$B3063)"),179.6834)</f>
        <v>179.6834</v>
      </c>
      <c r="H3063" s="14">
        <f t="shared" si="4"/>
        <v>8.081208392</v>
      </c>
      <c r="I3063" s="14">
        <f>IFERROR(__xludf.DUMMYFUNCTION("FILTER(WholeNMJData!D:D,WholeNMJData!$B:$B=$B3063)"),174.0089)</f>
        <v>174.0089</v>
      </c>
    </row>
    <row r="3064">
      <c r="A3064" s="3"/>
      <c r="B3064" s="3" t="str">
        <f t="shared" si="3"/>
        <v>shi_06m_m67_a3_003</v>
      </c>
      <c r="C3064" s="9" t="s">
        <v>3105</v>
      </c>
      <c r="D3064" s="12">
        <v>17.0</v>
      </c>
      <c r="E3064" s="12">
        <v>2123.864</v>
      </c>
      <c r="F3064" s="12">
        <v>0.778673</v>
      </c>
      <c r="G3064" s="14">
        <f>IFERROR(__xludf.DUMMYFUNCTION("FILTER(WholeNMJData!E:E,WholeNMJData!$B:$B=$B3064)"),179.6834)</f>
        <v>179.6834</v>
      </c>
      <c r="H3064" s="14">
        <f t="shared" si="4"/>
        <v>11.82003457</v>
      </c>
      <c r="I3064" s="14">
        <f>IFERROR(__xludf.DUMMYFUNCTION("FILTER(WholeNMJData!D:D,WholeNMJData!$B:$B=$B3064)"),174.0089)</f>
        <v>174.0089</v>
      </c>
    </row>
    <row r="3065">
      <c r="A3065" s="3"/>
      <c r="B3065" s="3" t="str">
        <f t="shared" si="3"/>
        <v>shi_06m_m67_a3_003</v>
      </c>
      <c r="C3065" s="9" t="s">
        <v>3106</v>
      </c>
      <c r="D3065" s="12">
        <v>5.0</v>
      </c>
      <c r="E3065" s="12">
        <v>1650.967</v>
      </c>
      <c r="F3065" s="12">
        <v>0.624659</v>
      </c>
      <c r="G3065" s="14">
        <f>IFERROR(__xludf.DUMMYFUNCTION("FILTER(WholeNMJData!E:E,WholeNMJData!$B:$B=$B3065)"),179.6834)</f>
        <v>179.6834</v>
      </c>
      <c r="H3065" s="14">
        <f t="shared" si="4"/>
        <v>9.188199912</v>
      </c>
      <c r="I3065" s="14">
        <f>IFERROR(__xludf.DUMMYFUNCTION("FILTER(WholeNMJData!D:D,WholeNMJData!$B:$B=$B3065)"),174.0089)</f>
        <v>174.0089</v>
      </c>
    </row>
    <row r="3066">
      <c r="A3066" s="3"/>
      <c r="B3066" s="3" t="str">
        <f t="shared" si="3"/>
        <v>shi_06m_m67_a3_003</v>
      </c>
      <c r="C3066" s="9" t="s">
        <v>3107</v>
      </c>
      <c r="D3066" s="12">
        <v>4.0</v>
      </c>
      <c r="E3066" s="12">
        <v>4698.485</v>
      </c>
      <c r="F3066" s="12">
        <v>0.482605</v>
      </c>
      <c r="G3066" s="14">
        <f>IFERROR(__xludf.DUMMYFUNCTION("FILTER(WholeNMJData!E:E,WholeNMJData!$B:$B=$B3066)"),179.6834)</f>
        <v>179.6834</v>
      </c>
      <c r="H3066" s="14">
        <f t="shared" si="4"/>
        <v>26.14868708</v>
      </c>
      <c r="I3066" s="14">
        <f>IFERROR(__xludf.DUMMYFUNCTION("FILTER(WholeNMJData!D:D,WholeNMJData!$B:$B=$B3066)"),174.0089)</f>
        <v>174.0089</v>
      </c>
    </row>
    <row r="3067">
      <c r="A3067" s="3"/>
      <c r="B3067" s="3" t="str">
        <f t="shared" si="3"/>
        <v>shi_06m_m67_a3_003</v>
      </c>
      <c r="C3067" s="9" t="s">
        <v>3108</v>
      </c>
      <c r="D3067" s="12">
        <v>4.0</v>
      </c>
      <c r="E3067" s="12">
        <v>1581.001</v>
      </c>
      <c r="F3067" s="12">
        <v>0.434424</v>
      </c>
      <c r="G3067" s="14">
        <f>IFERROR(__xludf.DUMMYFUNCTION("FILTER(WholeNMJData!E:E,WholeNMJData!$B:$B=$B3067)"),179.6834)</f>
        <v>179.6834</v>
      </c>
      <c r="H3067" s="14">
        <f t="shared" si="4"/>
        <v>8.798815027</v>
      </c>
      <c r="I3067" s="14">
        <f>IFERROR(__xludf.DUMMYFUNCTION("FILTER(WholeNMJData!D:D,WholeNMJData!$B:$B=$B3067)"),174.0089)</f>
        <v>174.0089</v>
      </c>
    </row>
    <row r="3068">
      <c r="A3068" s="3"/>
      <c r="B3068" s="3" t="str">
        <f t="shared" si="3"/>
        <v>shi_06m_m67_a3_003</v>
      </c>
      <c r="C3068" s="9" t="s">
        <v>3109</v>
      </c>
      <c r="D3068" s="12">
        <v>3.0</v>
      </c>
      <c r="E3068" s="12">
        <v>1757.452</v>
      </c>
      <c r="F3068" s="12">
        <v>0.471289</v>
      </c>
      <c r="G3068" s="14">
        <f>IFERROR(__xludf.DUMMYFUNCTION("FILTER(WholeNMJData!E:E,WholeNMJData!$B:$B=$B3068)"),179.6834)</f>
        <v>179.6834</v>
      </c>
      <c r="H3068" s="14">
        <f t="shared" si="4"/>
        <v>9.780825608</v>
      </c>
      <c r="I3068" s="14">
        <f>IFERROR(__xludf.DUMMYFUNCTION("FILTER(WholeNMJData!D:D,WholeNMJData!$B:$B=$B3068)"),174.0089)</f>
        <v>174.0089</v>
      </c>
    </row>
    <row r="3069">
      <c r="A3069" s="3"/>
      <c r="B3069" s="3" t="str">
        <f t="shared" si="3"/>
        <v>shi_06m_m67_a3_003</v>
      </c>
      <c r="C3069" s="9" t="s">
        <v>3110</v>
      </c>
      <c r="D3069" s="12">
        <v>29.0</v>
      </c>
      <c r="E3069" s="12">
        <v>1859.102</v>
      </c>
      <c r="F3069" s="12">
        <v>0.848005</v>
      </c>
      <c r="G3069" s="14">
        <f>IFERROR(__xludf.DUMMYFUNCTION("FILTER(WholeNMJData!E:E,WholeNMJData!$B:$B=$B3069)"),179.6834)</f>
        <v>179.6834</v>
      </c>
      <c r="H3069" s="14">
        <f t="shared" si="4"/>
        <v>10.34654286</v>
      </c>
      <c r="I3069" s="14">
        <f>IFERROR(__xludf.DUMMYFUNCTION("FILTER(WholeNMJData!D:D,WholeNMJData!$B:$B=$B3069)"),174.0089)</f>
        <v>174.0089</v>
      </c>
    </row>
    <row r="3070">
      <c r="A3070" s="3"/>
      <c r="B3070" s="3" t="str">
        <f t="shared" si="3"/>
        <v>shi_06m_m67_a3_003</v>
      </c>
      <c r="C3070" s="9" t="s">
        <v>3111</v>
      </c>
      <c r="D3070" s="12">
        <v>3.0</v>
      </c>
      <c r="E3070" s="12">
        <v>1410.238</v>
      </c>
      <c r="F3070" s="12">
        <v>0.708119</v>
      </c>
      <c r="G3070" s="14">
        <f>IFERROR(__xludf.DUMMYFUNCTION("FILTER(WholeNMJData!E:E,WholeNMJData!$B:$B=$B3070)"),179.6834)</f>
        <v>179.6834</v>
      </c>
      <c r="H3070" s="14">
        <f t="shared" si="4"/>
        <v>7.848460125</v>
      </c>
      <c r="I3070" s="14">
        <f>IFERROR(__xludf.DUMMYFUNCTION("FILTER(WholeNMJData!D:D,WholeNMJData!$B:$B=$B3070)"),174.0089)</f>
        <v>174.0089</v>
      </c>
    </row>
    <row r="3071">
      <c r="A3071" s="3"/>
      <c r="B3071" s="3" t="str">
        <f t="shared" si="3"/>
        <v>shi_06m_m67_a3_003</v>
      </c>
      <c r="C3071" s="9" t="s">
        <v>3112</v>
      </c>
      <c r="D3071" s="12">
        <v>3.0</v>
      </c>
      <c r="E3071" s="12">
        <v>1434.186</v>
      </c>
      <c r="F3071" s="12">
        <v>0.642032</v>
      </c>
      <c r="G3071" s="14">
        <f>IFERROR(__xludf.DUMMYFUNCTION("FILTER(WholeNMJData!E:E,WholeNMJData!$B:$B=$B3071)"),179.6834)</f>
        <v>179.6834</v>
      </c>
      <c r="H3071" s="14">
        <f t="shared" si="4"/>
        <v>7.981738992</v>
      </c>
      <c r="I3071" s="14">
        <f>IFERROR(__xludf.DUMMYFUNCTION("FILTER(WholeNMJData!D:D,WholeNMJData!$B:$B=$B3071)"),174.0089)</f>
        <v>174.0089</v>
      </c>
    </row>
    <row r="3072">
      <c r="A3072" s="3"/>
      <c r="B3072" s="3" t="str">
        <f t="shared" si="3"/>
        <v>shi_06m_m67_a3_003</v>
      </c>
      <c r="C3072" s="9" t="s">
        <v>3113</v>
      </c>
      <c r="D3072" s="12">
        <v>210.0</v>
      </c>
      <c r="E3072" s="12">
        <v>5234.285</v>
      </c>
      <c r="F3072" s="12">
        <v>0.958919</v>
      </c>
      <c r="G3072" s="14">
        <f>IFERROR(__xludf.DUMMYFUNCTION("FILTER(WholeNMJData!E:E,WholeNMJData!$B:$B=$B3072)"),179.6834)</f>
        <v>179.6834</v>
      </c>
      <c r="H3072" s="14">
        <f t="shared" si="4"/>
        <v>29.1305986</v>
      </c>
      <c r="I3072" s="14">
        <f>IFERROR(__xludf.DUMMYFUNCTION("FILTER(WholeNMJData!D:D,WholeNMJData!$B:$B=$B3072)"),174.0089)</f>
        <v>174.0089</v>
      </c>
    </row>
    <row r="3073">
      <c r="A3073" s="3"/>
      <c r="B3073" s="3" t="str">
        <f t="shared" si="3"/>
        <v>shi_06m_m67_a3_003</v>
      </c>
      <c r="C3073" s="9" t="s">
        <v>3114</v>
      </c>
      <c r="D3073" s="12">
        <v>12.0</v>
      </c>
      <c r="E3073" s="12">
        <v>1599.705</v>
      </c>
      <c r="F3073" s="12">
        <v>0.795493</v>
      </c>
      <c r="G3073" s="14">
        <f>IFERROR(__xludf.DUMMYFUNCTION("FILTER(WholeNMJData!E:E,WholeNMJData!$B:$B=$B3073)"),179.6834)</f>
        <v>179.6834</v>
      </c>
      <c r="H3073" s="14">
        <f t="shared" si="4"/>
        <v>8.902909228</v>
      </c>
      <c r="I3073" s="14">
        <f>IFERROR(__xludf.DUMMYFUNCTION("FILTER(WholeNMJData!D:D,WholeNMJData!$B:$B=$B3073)"),174.0089)</f>
        <v>174.0089</v>
      </c>
    </row>
    <row r="3074">
      <c r="A3074" s="3"/>
      <c r="B3074" s="3" t="str">
        <f t="shared" si="3"/>
        <v>shi_06m_m67_a3_003</v>
      </c>
      <c r="C3074" s="9" t="s">
        <v>3115</v>
      </c>
      <c r="D3074" s="12">
        <v>8.0</v>
      </c>
      <c r="E3074" s="12">
        <v>1835.204</v>
      </c>
      <c r="F3074" s="12">
        <v>0.471757</v>
      </c>
      <c r="G3074" s="14">
        <f>IFERROR(__xludf.DUMMYFUNCTION("FILTER(WholeNMJData!E:E,WholeNMJData!$B:$B=$B3074)"),179.6834)</f>
        <v>179.6834</v>
      </c>
      <c r="H3074" s="14">
        <f t="shared" si="4"/>
        <v>10.21354226</v>
      </c>
      <c r="I3074" s="14">
        <f>IFERROR(__xludf.DUMMYFUNCTION("FILTER(WholeNMJData!D:D,WholeNMJData!$B:$B=$B3074)"),174.0089)</f>
        <v>174.0089</v>
      </c>
    </row>
    <row r="3075">
      <c r="A3075" s="3"/>
      <c r="B3075" s="3" t="str">
        <f t="shared" si="3"/>
        <v>shi_06m_m67_a3_003</v>
      </c>
      <c r="C3075" s="9" t="s">
        <v>3116</v>
      </c>
      <c r="D3075" s="12">
        <v>14.0</v>
      </c>
      <c r="E3075" s="12">
        <v>2020.844</v>
      </c>
      <c r="F3075" s="12">
        <v>0.867712</v>
      </c>
      <c r="G3075" s="14">
        <f>IFERROR(__xludf.DUMMYFUNCTION("FILTER(WholeNMJData!E:E,WholeNMJData!$B:$B=$B3075)"),179.6834)</f>
        <v>179.6834</v>
      </c>
      <c r="H3075" s="14">
        <f t="shared" si="4"/>
        <v>11.24669279</v>
      </c>
      <c r="I3075" s="14">
        <f>IFERROR(__xludf.DUMMYFUNCTION("FILTER(WholeNMJData!D:D,WholeNMJData!$B:$B=$B3075)"),174.0089)</f>
        <v>174.0089</v>
      </c>
    </row>
    <row r="3076">
      <c r="A3076" s="3"/>
      <c r="B3076" s="3" t="str">
        <f t="shared" si="3"/>
        <v>shi_06m_m67_a3_003</v>
      </c>
      <c r="C3076" s="9" t="s">
        <v>3117</v>
      </c>
      <c r="D3076" s="12">
        <v>17.0</v>
      </c>
      <c r="E3076" s="12">
        <v>2752.864</v>
      </c>
      <c r="F3076" s="12">
        <v>0.634096</v>
      </c>
      <c r="G3076" s="14">
        <f>IFERROR(__xludf.DUMMYFUNCTION("FILTER(WholeNMJData!E:E,WholeNMJData!$B:$B=$B3076)"),179.6834)</f>
        <v>179.6834</v>
      </c>
      <c r="H3076" s="14">
        <f t="shared" si="4"/>
        <v>15.32063619</v>
      </c>
      <c r="I3076" s="14">
        <f>IFERROR(__xludf.DUMMYFUNCTION("FILTER(WholeNMJData!D:D,WholeNMJData!$B:$B=$B3076)"),174.0089)</f>
        <v>174.0089</v>
      </c>
    </row>
    <row r="3077">
      <c r="A3077" s="3"/>
      <c r="B3077" s="3" t="str">
        <f t="shared" si="3"/>
        <v>shi_06m_m67_a3_003</v>
      </c>
      <c r="C3077" s="9" t="s">
        <v>3118</v>
      </c>
      <c r="D3077" s="12">
        <v>4.0</v>
      </c>
      <c r="E3077" s="12">
        <v>1559.85</v>
      </c>
      <c r="F3077" s="12">
        <v>0.641925</v>
      </c>
      <c r="G3077" s="14">
        <f>IFERROR(__xludf.DUMMYFUNCTION("FILTER(WholeNMJData!E:E,WholeNMJData!$B:$B=$B3077)"),179.6834)</f>
        <v>179.6834</v>
      </c>
      <c r="H3077" s="14">
        <f t="shared" si="4"/>
        <v>8.681102428</v>
      </c>
      <c r="I3077" s="14">
        <f>IFERROR(__xludf.DUMMYFUNCTION("FILTER(WholeNMJData!D:D,WholeNMJData!$B:$B=$B3077)"),174.0089)</f>
        <v>174.0089</v>
      </c>
    </row>
    <row r="3078">
      <c r="A3078" s="3"/>
      <c r="B3078" s="3" t="str">
        <f t="shared" si="3"/>
        <v>shi_06m_m67_a3_003</v>
      </c>
      <c r="C3078" s="9" t="s">
        <v>3119</v>
      </c>
      <c r="D3078" s="12">
        <v>3.0</v>
      </c>
      <c r="E3078" s="12">
        <v>1410.967</v>
      </c>
      <c r="F3078" s="12">
        <v>0.473203</v>
      </c>
      <c r="G3078" s="14">
        <f>IFERROR(__xludf.DUMMYFUNCTION("FILTER(WholeNMJData!E:E,WholeNMJData!$B:$B=$B3078)"),179.6834)</f>
        <v>179.6834</v>
      </c>
      <c r="H3078" s="14">
        <f t="shared" si="4"/>
        <v>7.852517261</v>
      </c>
      <c r="I3078" s="14">
        <f>IFERROR(__xludf.DUMMYFUNCTION("FILTER(WholeNMJData!D:D,WholeNMJData!$B:$B=$B3078)"),174.0089)</f>
        <v>174.0089</v>
      </c>
    </row>
    <row r="3079">
      <c r="A3079" s="3"/>
      <c r="B3079" s="3" t="str">
        <f t="shared" si="3"/>
        <v>shi_06m_m67_a3_003</v>
      </c>
      <c r="C3079" s="9" t="s">
        <v>3120</v>
      </c>
      <c r="D3079" s="12">
        <v>8.0</v>
      </c>
      <c r="E3079" s="12">
        <v>1813.828</v>
      </c>
      <c r="F3079" s="12">
        <v>0.706032</v>
      </c>
      <c r="G3079" s="14">
        <f>IFERROR(__xludf.DUMMYFUNCTION("FILTER(WholeNMJData!E:E,WholeNMJData!$B:$B=$B3079)"),179.6834)</f>
        <v>179.6834</v>
      </c>
      <c r="H3079" s="14">
        <f t="shared" si="4"/>
        <v>10.09457746</v>
      </c>
      <c r="I3079" s="14">
        <f>IFERROR(__xludf.DUMMYFUNCTION("FILTER(WholeNMJData!D:D,WholeNMJData!$B:$B=$B3079)"),174.0089)</f>
        <v>174.0089</v>
      </c>
    </row>
    <row r="3080">
      <c r="A3080" s="3"/>
      <c r="B3080" s="3" t="str">
        <f t="shared" si="3"/>
        <v>shi_06m_m67_a3_003</v>
      </c>
      <c r="C3080" s="9" t="s">
        <v>3121</v>
      </c>
      <c r="D3080" s="12">
        <v>6.0</v>
      </c>
      <c r="E3080" s="12">
        <v>1912.606</v>
      </c>
      <c r="F3080" s="12">
        <v>0.717203</v>
      </c>
      <c r="G3080" s="14">
        <f>IFERROR(__xludf.DUMMYFUNCTION("FILTER(WholeNMJData!E:E,WholeNMJData!$B:$B=$B3080)"),179.6834)</f>
        <v>179.6834</v>
      </c>
      <c r="H3080" s="14">
        <f t="shared" si="4"/>
        <v>10.64431105</v>
      </c>
      <c r="I3080" s="14">
        <f>IFERROR(__xludf.DUMMYFUNCTION("FILTER(WholeNMJData!D:D,WholeNMJData!$B:$B=$B3080)"),174.0089)</f>
        <v>174.0089</v>
      </c>
    </row>
    <row r="3081">
      <c r="A3081" s="3"/>
      <c r="B3081" s="3" t="str">
        <f t="shared" si="3"/>
        <v>shi_06m_m67_a3_003</v>
      </c>
      <c r="C3081" s="9" t="s">
        <v>3122</v>
      </c>
      <c r="D3081" s="12">
        <v>5.0</v>
      </c>
      <c r="E3081" s="12">
        <v>1506.77</v>
      </c>
      <c r="F3081" s="12">
        <v>0.456382</v>
      </c>
      <c r="G3081" s="14">
        <f>IFERROR(__xludf.DUMMYFUNCTION("FILTER(WholeNMJData!E:E,WholeNMJData!$B:$B=$B3081)"),179.6834)</f>
        <v>179.6834</v>
      </c>
      <c r="H3081" s="14">
        <f t="shared" si="4"/>
        <v>8.385693948</v>
      </c>
      <c r="I3081" s="14">
        <f>IFERROR(__xludf.DUMMYFUNCTION("FILTER(WholeNMJData!D:D,WholeNMJData!$B:$B=$B3081)"),174.0089)</f>
        <v>174.0089</v>
      </c>
    </row>
    <row r="3082">
      <c r="A3082" s="3"/>
      <c r="B3082" s="3" t="str">
        <f t="shared" si="3"/>
        <v>shi_06m_m67_a3_003</v>
      </c>
      <c r="C3082" s="9" t="s">
        <v>3123</v>
      </c>
      <c r="D3082" s="12">
        <v>3.0</v>
      </c>
      <c r="E3082" s="12">
        <v>1456.304</v>
      </c>
      <c r="F3082" s="12">
        <v>0.101136</v>
      </c>
      <c r="G3082" s="14">
        <f>IFERROR(__xludf.DUMMYFUNCTION("FILTER(WholeNMJData!E:E,WholeNMJData!$B:$B=$B3082)"),179.6834)</f>
        <v>179.6834</v>
      </c>
      <c r="H3082" s="14">
        <f t="shared" si="4"/>
        <v>8.104833279</v>
      </c>
      <c r="I3082" s="14">
        <f>IFERROR(__xludf.DUMMYFUNCTION("FILTER(WholeNMJData!D:D,WholeNMJData!$B:$B=$B3082)"),174.0089)</f>
        <v>174.0089</v>
      </c>
    </row>
    <row r="3083">
      <c r="A3083" s="3"/>
      <c r="B3083" s="3" t="str">
        <f t="shared" si="3"/>
        <v>shi_06m_m67_a3_003</v>
      </c>
      <c r="C3083" s="9" t="s">
        <v>3124</v>
      </c>
      <c r="D3083" s="12">
        <v>52.0</v>
      </c>
      <c r="E3083" s="12">
        <v>2037.203</v>
      </c>
      <c r="F3083" s="12">
        <v>1.062015</v>
      </c>
      <c r="G3083" s="14">
        <f>IFERROR(__xludf.DUMMYFUNCTION("FILTER(WholeNMJData!E:E,WholeNMJData!$B:$B=$B3083)"),179.6834)</f>
        <v>179.6834</v>
      </c>
      <c r="H3083" s="14">
        <f t="shared" si="4"/>
        <v>11.33773626</v>
      </c>
      <c r="I3083" s="14">
        <f>IFERROR(__xludf.DUMMYFUNCTION("FILTER(WholeNMJData!D:D,WholeNMJData!$B:$B=$B3083)"),174.0089)</f>
        <v>174.0089</v>
      </c>
    </row>
    <row r="3084">
      <c r="A3084" s="3"/>
      <c r="B3084" s="3" t="str">
        <f t="shared" si="3"/>
        <v>shi_06m_m67_a3_003</v>
      </c>
      <c r="C3084" s="9" t="s">
        <v>3125</v>
      </c>
      <c r="D3084" s="12">
        <v>4.0</v>
      </c>
      <c r="E3084" s="12">
        <v>1371.012</v>
      </c>
      <c r="F3084" s="12">
        <v>0.537925</v>
      </c>
      <c r="G3084" s="14">
        <f>IFERROR(__xludf.DUMMYFUNCTION("FILTER(WholeNMJData!E:E,WholeNMJData!$B:$B=$B3084)"),179.6834)</f>
        <v>179.6834</v>
      </c>
      <c r="H3084" s="14">
        <f t="shared" si="4"/>
        <v>7.630153926</v>
      </c>
      <c r="I3084" s="14">
        <f>IFERROR(__xludf.DUMMYFUNCTION("FILTER(WholeNMJData!D:D,WholeNMJData!$B:$B=$B3084)"),174.0089)</f>
        <v>174.0089</v>
      </c>
    </row>
    <row r="3085">
      <c r="A3085" s="3"/>
      <c r="B3085" s="3" t="str">
        <f t="shared" si="3"/>
        <v>shi_06m_m67_a3_003</v>
      </c>
      <c r="C3085" s="9" t="s">
        <v>3126</v>
      </c>
      <c r="D3085" s="12">
        <v>3.0</v>
      </c>
      <c r="E3085" s="12">
        <v>1391.154</v>
      </c>
      <c r="F3085" s="12">
        <v>0.175849</v>
      </c>
      <c r="G3085" s="14">
        <f>IFERROR(__xludf.DUMMYFUNCTION("FILTER(WholeNMJData!E:E,WholeNMJData!$B:$B=$B3085)"),179.6834)</f>
        <v>179.6834</v>
      </c>
      <c r="H3085" s="14">
        <f t="shared" si="4"/>
        <v>7.742251093</v>
      </c>
      <c r="I3085" s="14">
        <f>IFERROR(__xludf.DUMMYFUNCTION("FILTER(WholeNMJData!D:D,WholeNMJData!$B:$B=$B3085)"),174.0089)</f>
        <v>174.0089</v>
      </c>
    </row>
    <row r="3086">
      <c r="A3086" s="3"/>
      <c r="B3086" s="3" t="str">
        <f t="shared" si="3"/>
        <v>shi_06m_m67_a3_003</v>
      </c>
      <c r="C3086" s="9" t="s">
        <v>3127</v>
      </c>
      <c r="D3086" s="12">
        <v>18.0</v>
      </c>
      <c r="E3086" s="12">
        <v>1785.712</v>
      </c>
      <c r="F3086" s="12">
        <v>0.729871</v>
      </c>
      <c r="G3086" s="14">
        <f>IFERROR(__xludf.DUMMYFUNCTION("FILTER(WholeNMJData!E:E,WholeNMJData!$B:$B=$B3086)"),179.6834)</f>
        <v>179.6834</v>
      </c>
      <c r="H3086" s="14">
        <f t="shared" si="4"/>
        <v>9.93810224</v>
      </c>
      <c r="I3086" s="14">
        <f>IFERROR(__xludf.DUMMYFUNCTION("FILTER(WholeNMJData!D:D,WholeNMJData!$B:$B=$B3086)"),174.0089)</f>
        <v>174.0089</v>
      </c>
    </row>
    <row r="3087">
      <c r="A3087" s="3"/>
      <c r="B3087" s="3" t="str">
        <f t="shared" si="3"/>
        <v>shi_06m_m67_a3_003</v>
      </c>
      <c r="C3087" s="9" t="s">
        <v>3128</v>
      </c>
      <c r="D3087" s="12">
        <v>65.0</v>
      </c>
      <c r="E3087" s="12">
        <v>2602.925</v>
      </c>
      <c r="F3087" s="12">
        <v>0.88343</v>
      </c>
      <c r="G3087" s="14">
        <f>IFERROR(__xludf.DUMMYFUNCTION("FILTER(WholeNMJData!E:E,WholeNMJData!$B:$B=$B3087)"),179.6834)</f>
        <v>179.6834</v>
      </c>
      <c r="H3087" s="14">
        <f t="shared" si="4"/>
        <v>14.48617401</v>
      </c>
      <c r="I3087" s="14">
        <f>IFERROR(__xludf.DUMMYFUNCTION("FILTER(WholeNMJData!D:D,WholeNMJData!$B:$B=$B3087)"),174.0089)</f>
        <v>174.0089</v>
      </c>
    </row>
    <row r="3088">
      <c r="A3088" s="3"/>
      <c r="B3088" s="3" t="str">
        <f t="shared" si="3"/>
        <v>shi_06m_m67_a3_003</v>
      </c>
      <c r="C3088" s="9" t="s">
        <v>3129</v>
      </c>
      <c r="D3088" s="12">
        <v>30.0</v>
      </c>
      <c r="E3088" s="12">
        <v>2235.441</v>
      </c>
      <c r="F3088" s="12">
        <v>0.835733</v>
      </c>
      <c r="G3088" s="14">
        <f>IFERROR(__xludf.DUMMYFUNCTION("FILTER(WholeNMJData!E:E,WholeNMJData!$B:$B=$B3088)"),179.6834)</f>
        <v>179.6834</v>
      </c>
      <c r="H3088" s="14">
        <f t="shared" si="4"/>
        <v>12.440999</v>
      </c>
      <c r="I3088" s="14">
        <f>IFERROR(__xludf.DUMMYFUNCTION("FILTER(WholeNMJData!D:D,WholeNMJData!$B:$B=$B3088)"),174.0089)</f>
        <v>174.0089</v>
      </c>
    </row>
    <row r="3089">
      <c r="A3089" s="3"/>
      <c r="B3089" s="3" t="str">
        <f t="shared" si="3"/>
        <v>shi_06m_m67_a3_003</v>
      </c>
      <c r="C3089" s="9" t="s">
        <v>3130</v>
      </c>
      <c r="D3089" s="12">
        <v>5.0</v>
      </c>
      <c r="E3089" s="12">
        <v>1872.771</v>
      </c>
      <c r="F3089" s="12">
        <v>1.052517</v>
      </c>
      <c r="G3089" s="14">
        <f>IFERROR(__xludf.DUMMYFUNCTION("FILTER(WholeNMJData!E:E,WholeNMJData!$B:$B=$B3089)"),179.6834)</f>
        <v>179.6834</v>
      </c>
      <c r="H3089" s="14">
        <f t="shared" si="4"/>
        <v>10.42261556</v>
      </c>
      <c r="I3089" s="14">
        <f>IFERROR(__xludf.DUMMYFUNCTION("FILTER(WholeNMJData!D:D,WholeNMJData!$B:$B=$B3089)"),174.0089)</f>
        <v>174.0089</v>
      </c>
    </row>
    <row r="3090">
      <c r="A3090" s="3"/>
      <c r="B3090" s="3" t="str">
        <f t="shared" si="3"/>
        <v>shi_06m_m67_a3_003</v>
      </c>
      <c r="C3090" s="9" t="s">
        <v>3131</v>
      </c>
      <c r="D3090" s="12">
        <v>6.0</v>
      </c>
      <c r="E3090" s="12">
        <v>1625.231</v>
      </c>
      <c r="F3090" s="12">
        <v>0.468196</v>
      </c>
      <c r="G3090" s="14">
        <f>IFERROR(__xludf.DUMMYFUNCTION("FILTER(WholeNMJData!E:E,WholeNMJData!$B:$B=$B3090)"),179.6834)</f>
        <v>179.6834</v>
      </c>
      <c r="H3090" s="14">
        <f t="shared" si="4"/>
        <v>9.044970209</v>
      </c>
      <c r="I3090" s="14">
        <f>IFERROR(__xludf.DUMMYFUNCTION("FILTER(WholeNMJData!D:D,WholeNMJData!$B:$B=$B3090)"),174.0089)</f>
        <v>174.0089</v>
      </c>
    </row>
    <row r="3091">
      <c r="A3091" s="3"/>
      <c r="B3091" s="3" t="str">
        <f t="shared" si="3"/>
        <v>shi_06m_m67_a3_003</v>
      </c>
      <c r="C3091" s="9" t="s">
        <v>3132</v>
      </c>
      <c r="D3091" s="12">
        <v>8.0</v>
      </c>
      <c r="E3091" s="12">
        <v>1797.02</v>
      </c>
      <c r="F3091" s="12">
        <v>0.207757</v>
      </c>
      <c r="G3091" s="14">
        <f>IFERROR(__xludf.DUMMYFUNCTION("FILTER(WholeNMJData!E:E,WholeNMJData!$B:$B=$B3091)"),179.6834)</f>
        <v>179.6834</v>
      </c>
      <c r="H3091" s="14">
        <f t="shared" si="4"/>
        <v>10.00103515</v>
      </c>
      <c r="I3091" s="14">
        <f>IFERROR(__xludf.DUMMYFUNCTION("FILTER(WholeNMJData!D:D,WholeNMJData!$B:$B=$B3091)"),174.0089)</f>
        <v>174.0089</v>
      </c>
    </row>
    <row r="3092">
      <c r="A3092" s="3"/>
      <c r="B3092" s="3" t="str">
        <f t="shared" si="3"/>
        <v>shi_06m_m67_a3_003</v>
      </c>
      <c r="C3092" s="9" t="s">
        <v>3133</v>
      </c>
      <c r="D3092" s="12">
        <v>3.0</v>
      </c>
      <c r="E3092" s="12">
        <v>1562.855</v>
      </c>
      <c r="F3092" s="12">
        <v>0.495251</v>
      </c>
      <c r="G3092" s="14">
        <f>IFERROR(__xludf.DUMMYFUNCTION("FILTER(WholeNMJData!E:E,WholeNMJData!$B:$B=$B3092)"),179.6834)</f>
        <v>179.6834</v>
      </c>
      <c r="H3092" s="14">
        <f t="shared" si="4"/>
        <v>8.697826288</v>
      </c>
      <c r="I3092" s="14">
        <f>IFERROR(__xludf.DUMMYFUNCTION("FILTER(WholeNMJData!D:D,WholeNMJData!$B:$B=$B3092)"),174.0089)</f>
        <v>174.0089</v>
      </c>
    </row>
    <row r="3093">
      <c r="A3093" s="3"/>
      <c r="B3093" s="3" t="str">
        <f t="shared" si="3"/>
        <v>shi_06m_m67_a3_003</v>
      </c>
      <c r="C3093" s="9" t="s">
        <v>3134</v>
      </c>
      <c r="D3093" s="12">
        <v>68.0</v>
      </c>
      <c r="E3093" s="12">
        <v>3659.276</v>
      </c>
      <c r="F3093" s="12">
        <v>1.178685</v>
      </c>
      <c r="G3093" s="14">
        <f>IFERROR(__xludf.DUMMYFUNCTION("FILTER(WholeNMJData!E:E,WholeNMJData!$B:$B=$B3093)"),179.6834)</f>
        <v>179.6834</v>
      </c>
      <c r="H3093" s="14">
        <f t="shared" si="4"/>
        <v>20.36513111</v>
      </c>
      <c r="I3093" s="14">
        <f>IFERROR(__xludf.DUMMYFUNCTION("FILTER(WholeNMJData!D:D,WholeNMJData!$B:$B=$B3093)"),174.0089)</f>
        <v>174.0089</v>
      </c>
    </row>
    <row r="3094">
      <c r="A3094" s="3"/>
      <c r="B3094" s="3" t="str">
        <f t="shared" si="3"/>
        <v>shi_06m_m67_a3_003</v>
      </c>
      <c r="C3094" s="9" t="s">
        <v>3135</v>
      </c>
      <c r="D3094" s="12">
        <v>34.0</v>
      </c>
      <c r="E3094" s="12">
        <v>3695.643</v>
      </c>
      <c r="F3094" s="12">
        <v>1.190396</v>
      </c>
      <c r="G3094" s="14">
        <f>IFERROR(__xludf.DUMMYFUNCTION("FILTER(WholeNMJData!E:E,WholeNMJData!$B:$B=$B3094)"),179.6834)</f>
        <v>179.6834</v>
      </c>
      <c r="H3094" s="14">
        <f t="shared" si="4"/>
        <v>20.56752599</v>
      </c>
      <c r="I3094" s="14">
        <f>IFERROR(__xludf.DUMMYFUNCTION("FILTER(WholeNMJData!D:D,WholeNMJData!$B:$B=$B3094)"),174.0089)</f>
        <v>174.0089</v>
      </c>
    </row>
    <row r="3095">
      <c r="A3095" s="3"/>
      <c r="B3095" s="3" t="str">
        <f t="shared" si="3"/>
        <v>shi_06m_m67_a3_003</v>
      </c>
      <c r="C3095" s="9" t="s">
        <v>3136</v>
      </c>
      <c r="D3095" s="12">
        <v>5.0</v>
      </c>
      <c r="E3095" s="12">
        <v>1540.124</v>
      </c>
      <c r="F3095" s="12">
        <v>0.532159</v>
      </c>
      <c r="G3095" s="14">
        <f>IFERROR(__xludf.DUMMYFUNCTION("FILTER(WholeNMJData!E:E,WholeNMJData!$B:$B=$B3095)"),179.6834)</f>
        <v>179.6834</v>
      </c>
      <c r="H3095" s="14">
        <f t="shared" si="4"/>
        <v>8.571320445</v>
      </c>
      <c r="I3095" s="14">
        <f>IFERROR(__xludf.DUMMYFUNCTION("FILTER(WholeNMJData!D:D,WholeNMJData!$B:$B=$B3095)"),174.0089)</f>
        <v>174.0089</v>
      </c>
    </row>
    <row r="3096">
      <c r="A3096" s="3"/>
      <c r="B3096" s="3" t="str">
        <f t="shared" si="3"/>
        <v>shi_06m_m67_a3_003</v>
      </c>
      <c r="C3096" s="9" t="s">
        <v>3137</v>
      </c>
      <c r="D3096" s="12">
        <v>40.0</v>
      </c>
      <c r="E3096" s="12">
        <v>2609.481</v>
      </c>
      <c r="F3096" s="12">
        <v>0.796229</v>
      </c>
      <c r="G3096" s="14">
        <f>IFERROR(__xludf.DUMMYFUNCTION("FILTER(WholeNMJData!E:E,WholeNMJData!$B:$B=$B3096)"),179.6834)</f>
        <v>179.6834</v>
      </c>
      <c r="H3096" s="14">
        <f t="shared" si="4"/>
        <v>14.52266041</v>
      </c>
      <c r="I3096" s="14">
        <f>IFERROR(__xludf.DUMMYFUNCTION("FILTER(WholeNMJData!D:D,WholeNMJData!$B:$B=$B3096)"),174.0089)</f>
        <v>174.0089</v>
      </c>
    </row>
    <row r="3097">
      <c r="A3097" s="3"/>
      <c r="B3097" s="3" t="str">
        <f t="shared" si="3"/>
        <v>shi_06m_m67_a3_003</v>
      </c>
      <c r="C3097" s="9" t="s">
        <v>3138</v>
      </c>
      <c r="D3097" s="12">
        <v>9.0</v>
      </c>
      <c r="E3097" s="12">
        <v>1648.493</v>
      </c>
      <c r="F3097" s="12">
        <v>0.883867</v>
      </c>
      <c r="G3097" s="14">
        <f>IFERROR(__xludf.DUMMYFUNCTION("FILTER(WholeNMJData!E:E,WholeNMJData!$B:$B=$B3097)"),179.6834)</f>
        <v>179.6834</v>
      </c>
      <c r="H3097" s="14">
        <f t="shared" si="4"/>
        <v>9.17443125</v>
      </c>
      <c r="I3097" s="14">
        <f>IFERROR(__xludf.DUMMYFUNCTION("FILTER(WholeNMJData!D:D,WholeNMJData!$B:$B=$B3097)"),174.0089)</f>
        <v>174.0089</v>
      </c>
    </row>
    <row r="3098">
      <c r="A3098" s="3"/>
      <c r="B3098" s="3" t="str">
        <f t="shared" si="3"/>
        <v>shi_06m_m67_a3_003</v>
      </c>
      <c r="C3098" s="9" t="s">
        <v>3139</v>
      </c>
      <c r="D3098" s="12">
        <v>3.0</v>
      </c>
      <c r="E3098" s="12">
        <v>1359.685</v>
      </c>
      <c r="F3098" s="12">
        <v>0.195827</v>
      </c>
      <c r="G3098" s="14">
        <f>IFERROR(__xludf.DUMMYFUNCTION("FILTER(WholeNMJData!E:E,WholeNMJData!$B:$B=$B3098)"),179.6834)</f>
        <v>179.6834</v>
      </c>
      <c r="H3098" s="14">
        <f t="shared" si="4"/>
        <v>7.567115271</v>
      </c>
      <c r="I3098" s="14">
        <f>IFERROR(__xludf.DUMMYFUNCTION("FILTER(WholeNMJData!D:D,WholeNMJData!$B:$B=$B3098)"),174.0089)</f>
        <v>174.0089</v>
      </c>
    </row>
    <row r="3099">
      <c r="A3099" s="3"/>
      <c r="B3099" s="3" t="str">
        <f t="shared" si="3"/>
        <v>shi_06m_m67_a3_003</v>
      </c>
      <c r="C3099" s="9" t="s">
        <v>3140</v>
      </c>
      <c r="D3099" s="12">
        <v>9.0</v>
      </c>
      <c r="E3099" s="12">
        <v>2019.922</v>
      </c>
      <c r="F3099" s="12">
        <v>0.558034</v>
      </c>
      <c r="G3099" s="14">
        <f>IFERROR(__xludf.DUMMYFUNCTION("FILTER(WholeNMJData!E:E,WholeNMJData!$B:$B=$B3099)"),179.6834)</f>
        <v>179.6834</v>
      </c>
      <c r="H3099" s="14">
        <f t="shared" si="4"/>
        <v>11.24156155</v>
      </c>
      <c r="I3099" s="14">
        <f>IFERROR(__xludf.DUMMYFUNCTION("FILTER(WholeNMJData!D:D,WholeNMJData!$B:$B=$B3099)"),174.0089)</f>
        <v>174.0089</v>
      </c>
    </row>
    <row r="3100">
      <c r="A3100" s="3"/>
      <c r="B3100" s="3" t="str">
        <f t="shared" si="3"/>
        <v>shi_06m_m67_a3_003</v>
      </c>
      <c r="C3100" s="9" t="s">
        <v>3141</v>
      </c>
      <c r="D3100" s="12">
        <v>9.0</v>
      </c>
      <c r="E3100" s="12">
        <v>1700.18</v>
      </c>
      <c r="F3100" s="12">
        <v>0.554478</v>
      </c>
      <c r="G3100" s="14">
        <f>IFERROR(__xludf.DUMMYFUNCTION("FILTER(WholeNMJData!E:E,WholeNMJData!$B:$B=$B3100)"),179.6834)</f>
        <v>179.6834</v>
      </c>
      <c r="H3100" s="14">
        <f t="shared" si="4"/>
        <v>9.462087204</v>
      </c>
      <c r="I3100" s="14">
        <f>IFERROR(__xludf.DUMMYFUNCTION("FILTER(WholeNMJData!D:D,WholeNMJData!$B:$B=$B3100)"),174.0089)</f>
        <v>174.0089</v>
      </c>
    </row>
    <row r="3101">
      <c r="A3101" s="3"/>
      <c r="B3101" s="3" t="str">
        <f t="shared" si="3"/>
        <v>shi_06m_m67_a3_003</v>
      </c>
      <c r="C3101" s="9" t="s">
        <v>3142</v>
      </c>
      <c r="D3101" s="12">
        <v>10.0</v>
      </c>
      <c r="E3101" s="12">
        <v>1622.153</v>
      </c>
      <c r="F3101" s="12">
        <v>0.707674</v>
      </c>
      <c r="G3101" s="14">
        <f>IFERROR(__xludf.DUMMYFUNCTION("FILTER(WholeNMJData!E:E,WholeNMJData!$B:$B=$B3101)"),179.6834)</f>
        <v>179.6834</v>
      </c>
      <c r="H3101" s="14">
        <f t="shared" si="4"/>
        <v>9.027840079</v>
      </c>
      <c r="I3101" s="14">
        <f>IFERROR(__xludf.DUMMYFUNCTION("FILTER(WholeNMJData!D:D,WholeNMJData!$B:$B=$B3101)"),174.0089)</f>
        <v>174.0089</v>
      </c>
    </row>
    <row r="3102">
      <c r="A3102" s="3"/>
      <c r="B3102" s="3" t="str">
        <f t="shared" si="3"/>
        <v>shi_06m_m67_a3_003</v>
      </c>
      <c r="C3102" s="9" t="s">
        <v>3143</v>
      </c>
      <c r="D3102" s="12">
        <v>4.0</v>
      </c>
      <c r="E3102" s="12">
        <v>1468.44</v>
      </c>
      <c r="F3102" s="12">
        <v>0.568243</v>
      </c>
      <c r="G3102" s="14">
        <f>IFERROR(__xludf.DUMMYFUNCTION("FILTER(WholeNMJData!E:E,WholeNMJData!$B:$B=$B3102)"),179.6834)</f>
        <v>179.6834</v>
      </c>
      <c r="H3102" s="14">
        <f t="shared" si="4"/>
        <v>8.172374298</v>
      </c>
      <c r="I3102" s="14">
        <f>IFERROR(__xludf.DUMMYFUNCTION("FILTER(WholeNMJData!D:D,WholeNMJData!$B:$B=$B3102)"),174.0089)</f>
        <v>174.0089</v>
      </c>
    </row>
    <row r="3103">
      <c r="A3103" s="3"/>
      <c r="B3103" s="3" t="str">
        <f t="shared" si="3"/>
        <v>shi_06m_m67_a3_003</v>
      </c>
      <c r="C3103" s="9" t="s">
        <v>3144</v>
      </c>
      <c r="D3103" s="12">
        <v>4.0</v>
      </c>
      <c r="E3103" s="12">
        <v>1973.046</v>
      </c>
      <c r="F3103" s="12">
        <v>0.434738</v>
      </c>
      <c r="G3103" s="14">
        <f>IFERROR(__xludf.DUMMYFUNCTION("FILTER(WholeNMJData!E:E,WholeNMJData!$B:$B=$B3103)"),179.6834)</f>
        <v>179.6834</v>
      </c>
      <c r="H3103" s="14">
        <f t="shared" si="4"/>
        <v>10.98068046</v>
      </c>
      <c r="I3103" s="14">
        <f>IFERROR(__xludf.DUMMYFUNCTION("FILTER(WholeNMJData!D:D,WholeNMJData!$B:$B=$B3103)"),174.0089)</f>
        <v>174.0089</v>
      </c>
    </row>
    <row r="3104">
      <c r="A3104" s="3"/>
      <c r="B3104" s="3" t="str">
        <f t="shared" si="3"/>
        <v>shi_06m_m67_a3_003</v>
      </c>
      <c r="C3104" s="9" t="s">
        <v>3145</v>
      </c>
      <c r="D3104" s="12">
        <v>4.0</v>
      </c>
      <c r="E3104" s="12">
        <v>1509.865</v>
      </c>
      <c r="F3104" s="12">
        <v>0.371978</v>
      </c>
      <c r="G3104" s="14">
        <f>IFERROR(__xludf.DUMMYFUNCTION("FILTER(WholeNMJData!E:E,WholeNMJData!$B:$B=$B3104)"),179.6834)</f>
        <v>179.6834</v>
      </c>
      <c r="H3104" s="14">
        <f t="shared" si="4"/>
        <v>8.402918689</v>
      </c>
      <c r="I3104" s="14">
        <f>IFERROR(__xludf.DUMMYFUNCTION("FILTER(WholeNMJData!D:D,WholeNMJData!$B:$B=$B3104)"),174.0089)</f>
        <v>174.0089</v>
      </c>
    </row>
    <row r="3105">
      <c r="A3105" s="3"/>
      <c r="B3105" s="3" t="str">
        <f t="shared" si="3"/>
        <v>shi_06m_m67_a3_003</v>
      </c>
      <c r="C3105" s="9" t="s">
        <v>3146</v>
      </c>
      <c r="D3105" s="12">
        <v>210.0</v>
      </c>
      <c r="E3105" s="12">
        <v>3935.38</v>
      </c>
      <c r="F3105" s="12">
        <v>1.092566</v>
      </c>
      <c r="G3105" s="14">
        <f>IFERROR(__xludf.DUMMYFUNCTION("FILTER(WholeNMJData!E:E,WholeNMJData!$B:$B=$B3105)"),179.6834)</f>
        <v>179.6834</v>
      </c>
      <c r="H3105" s="14">
        <f t="shared" si="4"/>
        <v>21.90174496</v>
      </c>
      <c r="I3105" s="14">
        <f>IFERROR(__xludf.DUMMYFUNCTION("FILTER(WholeNMJData!D:D,WholeNMJData!$B:$B=$B3105)"),174.0089)</f>
        <v>174.0089</v>
      </c>
    </row>
    <row r="3106">
      <c r="A3106" s="3"/>
      <c r="B3106" s="3" t="str">
        <f t="shared" si="3"/>
        <v>shi_06m_m67_a3_003</v>
      </c>
      <c r="C3106" s="9" t="s">
        <v>3147</v>
      </c>
      <c r="D3106" s="12">
        <v>6.0</v>
      </c>
      <c r="E3106" s="12">
        <v>1859.165</v>
      </c>
      <c r="F3106" s="12">
        <v>0.432653</v>
      </c>
      <c r="G3106" s="14">
        <f>IFERROR(__xludf.DUMMYFUNCTION("FILTER(WholeNMJData!E:E,WholeNMJData!$B:$B=$B3106)"),179.6834)</f>
        <v>179.6834</v>
      </c>
      <c r="H3106" s="14">
        <f t="shared" si="4"/>
        <v>10.34689348</v>
      </c>
      <c r="I3106" s="14">
        <f>IFERROR(__xludf.DUMMYFUNCTION("FILTER(WholeNMJData!D:D,WholeNMJData!$B:$B=$B3106)"),174.0089)</f>
        <v>174.0089</v>
      </c>
    </row>
    <row r="3107">
      <c r="A3107" s="3"/>
      <c r="B3107" s="3" t="str">
        <f t="shared" si="3"/>
        <v>shi_06m_m67_a3_003</v>
      </c>
      <c r="C3107" s="9" t="s">
        <v>3148</v>
      </c>
      <c r="D3107" s="12">
        <v>10.0</v>
      </c>
      <c r="E3107" s="12">
        <v>1490.623</v>
      </c>
      <c r="F3107" s="12">
        <v>0.641335</v>
      </c>
      <c r="G3107" s="14">
        <f>IFERROR(__xludf.DUMMYFUNCTION("FILTER(WholeNMJData!E:E,WholeNMJData!$B:$B=$B3107)"),179.6834)</f>
        <v>179.6834</v>
      </c>
      <c r="H3107" s="14">
        <f t="shared" si="4"/>
        <v>8.295830333</v>
      </c>
      <c r="I3107" s="14">
        <f>IFERROR(__xludf.DUMMYFUNCTION("FILTER(WholeNMJData!D:D,WholeNMJData!$B:$B=$B3107)"),174.0089)</f>
        <v>174.0089</v>
      </c>
    </row>
    <row r="3108">
      <c r="A3108" s="3"/>
      <c r="B3108" s="3" t="str">
        <f t="shared" si="3"/>
        <v>shi_06m_m67_a3_003</v>
      </c>
      <c r="C3108" s="9" t="s">
        <v>3149</v>
      </c>
      <c r="D3108" s="12">
        <v>4.0</v>
      </c>
      <c r="E3108" s="12">
        <v>1524.057</v>
      </c>
      <c r="F3108" s="12">
        <v>0.547144</v>
      </c>
      <c r="G3108" s="14">
        <f>IFERROR(__xludf.DUMMYFUNCTION("FILTER(WholeNMJData!E:E,WholeNMJData!$B:$B=$B3108)"),179.6834)</f>
        <v>179.6834</v>
      </c>
      <c r="H3108" s="14">
        <f t="shared" si="4"/>
        <v>8.481902057</v>
      </c>
      <c r="I3108" s="14">
        <f>IFERROR(__xludf.DUMMYFUNCTION("FILTER(WholeNMJData!D:D,WholeNMJData!$B:$B=$B3108)"),174.0089)</f>
        <v>174.0089</v>
      </c>
    </row>
    <row r="3109">
      <c r="A3109" s="3"/>
      <c r="B3109" s="3" t="str">
        <f t="shared" si="3"/>
        <v>shi_06m_m67_a3_003</v>
      </c>
      <c r="C3109" s="9" t="s">
        <v>3150</v>
      </c>
      <c r="D3109" s="12">
        <v>3.0</v>
      </c>
      <c r="E3109" s="12">
        <v>1588.099</v>
      </c>
      <c r="F3109" s="12">
        <v>0.354098</v>
      </c>
      <c r="G3109" s="14">
        <f>IFERROR(__xludf.DUMMYFUNCTION("FILTER(WholeNMJData!E:E,WholeNMJData!$B:$B=$B3109)"),179.6834)</f>
        <v>179.6834</v>
      </c>
      <c r="H3109" s="14">
        <f t="shared" si="4"/>
        <v>8.838317841</v>
      </c>
      <c r="I3109" s="14">
        <f>IFERROR(__xludf.DUMMYFUNCTION("FILTER(WholeNMJData!D:D,WholeNMJData!$B:$B=$B3109)"),174.0089)</f>
        <v>174.0089</v>
      </c>
    </row>
    <row r="3110">
      <c r="A3110" s="3"/>
      <c r="B3110" s="3" t="str">
        <f t="shared" si="3"/>
        <v>shi_06m_m67_a3_003</v>
      </c>
      <c r="C3110" s="9" t="s">
        <v>3151</v>
      </c>
      <c r="D3110" s="12">
        <v>4.0</v>
      </c>
      <c r="E3110" s="12">
        <v>1410.529</v>
      </c>
      <c r="F3110" s="12">
        <v>0.136942</v>
      </c>
      <c r="G3110" s="14">
        <f>IFERROR(__xludf.DUMMYFUNCTION("FILTER(WholeNMJData!E:E,WholeNMJData!$B:$B=$B3110)"),179.6834)</f>
        <v>179.6834</v>
      </c>
      <c r="H3110" s="14">
        <f t="shared" si="4"/>
        <v>7.85007964</v>
      </c>
      <c r="I3110" s="14">
        <f>IFERROR(__xludf.DUMMYFUNCTION("FILTER(WholeNMJData!D:D,WholeNMJData!$B:$B=$B3110)"),174.0089)</f>
        <v>174.0089</v>
      </c>
    </row>
    <row r="3111">
      <c r="A3111" s="3"/>
      <c r="B3111" s="3" t="str">
        <f t="shared" si="3"/>
        <v>shi_06m_m67_a3_003</v>
      </c>
      <c r="C3111" s="9" t="s">
        <v>3152</v>
      </c>
      <c r="D3111" s="12">
        <v>4.0</v>
      </c>
      <c r="E3111" s="12">
        <v>1372.139</v>
      </c>
      <c r="F3111" s="12">
        <v>0.586046</v>
      </c>
      <c r="G3111" s="14">
        <f>IFERROR(__xludf.DUMMYFUNCTION("FILTER(WholeNMJData!E:E,WholeNMJData!$B:$B=$B3111)"),179.6834)</f>
        <v>179.6834</v>
      </c>
      <c r="H3111" s="14">
        <f t="shared" si="4"/>
        <v>7.636426069</v>
      </c>
      <c r="I3111" s="14">
        <f>IFERROR(__xludf.DUMMYFUNCTION("FILTER(WholeNMJData!D:D,WholeNMJData!$B:$B=$B3111)"),174.0089)</f>
        <v>174.0089</v>
      </c>
    </row>
    <row r="3112">
      <c r="A3112" s="3"/>
      <c r="B3112" s="3" t="str">
        <f t="shared" si="3"/>
        <v>shi_06m_m67_a3_003</v>
      </c>
      <c r="C3112" s="9" t="s">
        <v>3153</v>
      </c>
      <c r="D3112" s="12">
        <v>5.0</v>
      </c>
      <c r="E3112" s="12">
        <v>1894.718</v>
      </c>
      <c r="F3112" s="12">
        <v>0.553492</v>
      </c>
      <c r="G3112" s="14">
        <f>IFERROR(__xludf.DUMMYFUNCTION("FILTER(WholeNMJData!E:E,WholeNMJData!$B:$B=$B3112)"),179.6834)</f>
        <v>179.6834</v>
      </c>
      <c r="H3112" s="14">
        <f t="shared" si="4"/>
        <v>10.54475817</v>
      </c>
      <c r="I3112" s="14">
        <f>IFERROR(__xludf.DUMMYFUNCTION("FILTER(WholeNMJData!D:D,WholeNMJData!$B:$B=$B3112)"),174.0089)</f>
        <v>174.0089</v>
      </c>
    </row>
    <row r="3113">
      <c r="A3113" s="3"/>
      <c r="B3113" s="3" t="str">
        <f t="shared" si="3"/>
        <v>shi_06m_m67_a3_003</v>
      </c>
      <c r="C3113" s="9" t="s">
        <v>3154</v>
      </c>
      <c r="D3113" s="12">
        <v>6.0</v>
      </c>
      <c r="E3113" s="12">
        <v>1959.141</v>
      </c>
      <c r="F3113" s="12">
        <v>0.760204</v>
      </c>
      <c r="G3113" s="14">
        <f>IFERROR(__xludf.DUMMYFUNCTION("FILTER(WholeNMJData!E:E,WholeNMJData!$B:$B=$B3113)"),179.6834)</f>
        <v>179.6834</v>
      </c>
      <c r="H3113" s="14">
        <f t="shared" si="4"/>
        <v>10.90329435</v>
      </c>
      <c r="I3113" s="14">
        <f>IFERROR(__xludf.DUMMYFUNCTION("FILTER(WholeNMJData!D:D,WholeNMJData!$B:$B=$B3113)"),174.0089)</f>
        <v>174.0089</v>
      </c>
    </row>
    <row r="3114">
      <c r="A3114" s="3"/>
      <c r="B3114" s="3" t="str">
        <f t="shared" si="3"/>
        <v>shi_06m_m67_a3_003</v>
      </c>
      <c r="C3114" s="9" t="s">
        <v>3155</v>
      </c>
      <c r="D3114" s="12">
        <v>3.0</v>
      </c>
      <c r="E3114" s="12">
        <v>1588.571</v>
      </c>
      <c r="F3114" s="12">
        <v>0.364879</v>
      </c>
      <c r="G3114" s="14">
        <f>IFERROR(__xludf.DUMMYFUNCTION("FILTER(WholeNMJData!E:E,WholeNMJData!$B:$B=$B3114)"),179.6834)</f>
        <v>179.6834</v>
      </c>
      <c r="H3114" s="14">
        <f t="shared" si="4"/>
        <v>8.840944684</v>
      </c>
      <c r="I3114" s="14">
        <f>IFERROR(__xludf.DUMMYFUNCTION("FILTER(WholeNMJData!D:D,WholeNMJData!$B:$B=$B3114)"),174.0089)</f>
        <v>174.0089</v>
      </c>
    </row>
    <row r="3115">
      <c r="A3115" s="3"/>
      <c r="B3115" s="3" t="str">
        <f t="shared" si="3"/>
        <v>shi_06m_m67_a3_003</v>
      </c>
      <c r="C3115" s="9" t="s">
        <v>3156</v>
      </c>
      <c r="D3115" s="12">
        <v>3.0</v>
      </c>
      <c r="E3115" s="12">
        <v>1482.33</v>
      </c>
      <c r="F3115" s="12">
        <v>0.432727</v>
      </c>
      <c r="G3115" s="14">
        <f>IFERROR(__xludf.DUMMYFUNCTION("FILTER(WholeNMJData!E:E,WholeNMJData!$B:$B=$B3115)"),179.6834)</f>
        <v>179.6834</v>
      </c>
      <c r="H3115" s="14">
        <f t="shared" si="4"/>
        <v>8.249676932</v>
      </c>
      <c r="I3115" s="14">
        <f>IFERROR(__xludf.DUMMYFUNCTION("FILTER(WholeNMJData!D:D,WholeNMJData!$B:$B=$B3115)"),174.0089)</f>
        <v>174.0089</v>
      </c>
    </row>
    <row r="3116">
      <c r="A3116" s="3"/>
      <c r="B3116" s="3" t="str">
        <f t="shared" si="3"/>
        <v>shi_06m_m67_a3_003</v>
      </c>
      <c r="C3116" s="9" t="s">
        <v>3157</v>
      </c>
      <c r="D3116" s="12">
        <v>24.0</v>
      </c>
      <c r="E3116" s="12">
        <v>2097.892</v>
      </c>
      <c r="F3116" s="12">
        <v>1.112063</v>
      </c>
      <c r="G3116" s="14">
        <f>IFERROR(__xludf.DUMMYFUNCTION("FILTER(WholeNMJData!E:E,WholeNMJData!$B:$B=$B3116)"),179.6834)</f>
        <v>179.6834</v>
      </c>
      <c r="H3116" s="14">
        <f t="shared" si="4"/>
        <v>11.67549145</v>
      </c>
      <c r="I3116" s="14">
        <f>IFERROR(__xludf.DUMMYFUNCTION("FILTER(WholeNMJData!D:D,WholeNMJData!$B:$B=$B3116)"),174.0089)</f>
        <v>174.0089</v>
      </c>
    </row>
    <row r="3117">
      <c r="A3117" s="3"/>
      <c r="B3117" s="3" t="str">
        <f t="shared" si="3"/>
        <v>shi_06m_m67_a3_003</v>
      </c>
      <c r="C3117" s="9" t="s">
        <v>3158</v>
      </c>
      <c r="D3117" s="12">
        <v>4.0</v>
      </c>
      <c r="E3117" s="12">
        <v>1275.475</v>
      </c>
      <c r="F3117" s="12">
        <v>0.411298</v>
      </c>
      <c r="G3117" s="14">
        <f>IFERROR(__xludf.DUMMYFUNCTION("FILTER(WholeNMJData!E:E,WholeNMJData!$B:$B=$B3117)"),179.6834)</f>
        <v>179.6834</v>
      </c>
      <c r="H3117" s="14">
        <f t="shared" si="4"/>
        <v>7.09845762</v>
      </c>
      <c r="I3117" s="14">
        <f>IFERROR(__xludf.DUMMYFUNCTION("FILTER(WholeNMJData!D:D,WholeNMJData!$B:$B=$B3117)"),174.0089)</f>
        <v>174.0089</v>
      </c>
    </row>
    <row r="3118">
      <c r="A3118" s="3"/>
      <c r="B3118" s="3" t="str">
        <f t="shared" si="3"/>
        <v>shi_06m_m67_a3_003</v>
      </c>
      <c r="C3118" s="9" t="s">
        <v>3159</v>
      </c>
      <c r="D3118" s="12">
        <v>3.0</v>
      </c>
      <c r="E3118" s="12">
        <v>1621.756</v>
      </c>
      <c r="F3118" s="12">
        <v>0.415603</v>
      </c>
      <c r="G3118" s="14">
        <f>IFERROR(__xludf.DUMMYFUNCTION("FILTER(WholeNMJData!E:E,WholeNMJData!$B:$B=$B3118)"),179.6834)</f>
        <v>179.6834</v>
      </c>
      <c r="H3118" s="14">
        <f t="shared" si="4"/>
        <v>9.025630637</v>
      </c>
      <c r="I3118" s="14">
        <f>IFERROR(__xludf.DUMMYFUNCTION("FILTER(WholeNMJData!D:D,WholeNMJData!$B:$B=$B3118)"),174.0089)</f>
        <v>174.0089</v>
      </c>
    </row>
    <row r="3119">
      <c r="A3119" s="3"/>
      <c r="B3119" s="3" t="str">
        <f t="shared" si="3"/>
        <v>shi_06m_m67_a3_003</v>
      </c>
      <c r="C3119" s="9" t="s">
        <v>3160</v>
      </c>
      <c r="D3119" s="12">
        <v>5.0</v>
      </c>
      <c r="E3119" s="12">
        <v>1419.859</v>
      </c>
      <c r="F3119" s="12">
        <v>0.314104</v>
      </c>
      <c r="G3119" s="14">
        <f>IFERROR(__xludf.DUMMYFUNCTION("FILTER(WholeNMJData!E:E,WholeNMJData!$B:$B=$B3119)"),179.6834)</f>
        <v>179.6834</v>
      </c>
      <c r="H3119" s="14">
        <f t="shared" si="4"/>
        <v>7.902004303</v>
      </c>
      <c r="I3119" s="14">
        <f>IFERROR(__xludf.DUMMYFUNCTION("FILTER(WholeNMJData!D:D,WholeNMJData!$B:$B=$B3119)"),174.0089)</f>
        <v>174.0089</v>
      </c>
    </row>
    <row r="3120">
      <c r="A3120" s="3"/>
      <c r="B3120" s="3" t="str">
        <f t="shared" si="3"/>
        <v>shi_06m_m67_a3_003</v>
      </c>
      <c r="C3120" s="9" t="s">
        <v>3161</v>
      </c>
      <c r="D3120" s="12">
        <v>3.0</v>
      </c>
      <c r="E3120" s="12">
        <v>1462.167</v>
      </c>
      <c r="F3120" s="12">
        <v>0.401838</v>
      </c>
      <c r="G3120" s="14">
        <f>IFERROR(__xludf.DUMMYFUNCTION("FILTER(WholeNMJData!E:E,WholeNMJData!$B:$B=$B3120)"),179.6834)</f>
        <v>179.6834</v>
      </c>
      <c r="H3120" s="14">
        <f t="shared" si="4"/>
        <v>8.137462893</v>
      </c>
      <c r="I3120" s="14">
        <f>IFERROR(__xludf.DUMMYFUNCTION("FILTER(WholeNMJData!D:D,WholeNMJData!$B:$B=$B3120)"),174.0089)</f>
        <v>174.0089</v>
      </c>
    </row>
    <row r="3121">
      <c r="A3121" s="3"/>
      <c r="B3121" s="3" t="str">
        <f t="shared" si="3"/>
        <v>shi_06m_m67_a3_003</v>
      </c>
      <c r="C3121" s="9" t="s">
        <v>3162</v>
      </c>
      <c r="D3121" s="12">
        <v>3.0</v>
      </c>
      <c r="E3121" s="12">
        <v>1666.963</v>
      </c>
      <c r="F3121" s="12">
        <v>0.544737</v>
      </c>
      <c r="G3121" s="14">
        <f>IFERROR(__xludf.DUMMYFUNCTION("FILTER(WholeNMJData!E:E,WholeNMJData!$B:$B=$B3121)"),179.6834)</f>
        <v>179.6834</v>
      </c>
      <c r="H3121" s="14">
        <f t="shared" si="4"/>
        <v>9.27722316</v>
      </c>
      <c r="I3121" s="14">
        <f>IFERROR(__xludf.DUMMYFUNCTION("FILTER(WholeNMJData!D:D,WholeNMJData!$B:$B=$B3121)"),174.0089)</f>
        <v>174.0089</v>
      </c>
    </row>
    <row r="3122">
      <c r="A3122" s="3"/>
      <c r="B3122" s="3" t="str">
        <f t="shared" si="3"/>
        <v>shi_06m_m67_a3_003</v>
      </c>
      <c r="C3122" s="9" t="s">
        <v>3163</v>
      </c>
      <c r="D3122" s="12">
        <v>4.0</v>
      </c>
      <c r="E3122" s="12">
        <v>1658.776</v>
      </c>
      <c r="F3122" s="12">
        <v>0.214196</v>
      </c>
      <c r="G3122" s="14">
        <f>IFERROR(__xludf.DUMMYFUNCTION("FILTER(WholeNMJData!E:E,WholeNMJData!$B:$B=$B3122)"),179.6834)</f>
        <v>179.6834</v>
      </c>
      <c r="H3122" s="14">
        <f t="shared" si="4"/>
        <v>9.231659686</v>
      </c>
      <c r="I3122" s="14">
        <f>IFERROR(__xludf.DUMMYFUNCTION("FILTER(WholeNMJData!D:D,WholeNMJData!$B:$B=$B3122)"),174.0089)</f>
        <v>174.0089</v>
      </c>
    </row>
    <row r="3123">
      <c r="A3123" s="3"/>
      <c r="B3123" s="3" t="str">
        <f t="shared" si="3"/>
        <v>shi_06m_m67_a3_003</v>
      </c>
      <c r="C3123" s="9" t="s">
        <v>3164</v>
      </c>
      <c r="D3123" s="12">
        <v>7.0</v>
      </c>
      <c r="E3123" s="12">
        <v>2394.24</v>
      </c>
      <c r="F3123" s="12">
        <v>0.912064</v>
      </c>
      <c r="G3123" s="14">
        <f>IFERROR(__xludf.DUMMYFUNCTION("FILTER(WholeNMJData!E:E,WholeNMJData!$B:$B=$B3123)"),179.6834)</f>
        <v>179.6834</v>
      </c>
      <c r="H3123" s="14">
        <f t="shared" si="4"/>
        <v>13.32477012</v>
      </c>
      <c r="I3123" s="14">
        <f>IFERROR(__xludf.DUMMYFUNCTION("FILTER(WholeNMJData!D:D,WholeNMJData!$B:$B=$B3123)"),174.0089)</f>
        <v>174.0089</v>
      </c>
    </row>
    <row r="3124">
      <c r="A3124" s="3"/>
      <c r="B3124" s="3" t="str">
        <f t="shared" si="3"/>
        <v>shi_06m_m67_a3_003</v>
      </c>
      <c r="C3124" s="9" t="s">
        <v>3165</v>
      </c>
      <c r="D3124" s="12">
        <v>4.0</v>
      </c>
      <c r="E3124" s="12">
        <v>1273.757</v>
      </c>
      <c r="F3124" s="12">
        <v>0.295603</v>
      </c>
      <c r="G3124" s="14">
        <f>IFERROR(__xludf.DUMMYFUNCTION("FILTER(WholeNMJData!E:E,WholeNMJData!$B:$B=$B3124)"),179.6834)</f>
        <v>179.6834</v>
      </c>
      <c r="H3124" s="14">
        <f t="shared" si="4"/>
        <v>7.088896359</v>
      </c>
      <c r="I3124" s="14">
        <f>IFERROR(__xludf.DUMMYFUNCTION("FILTER(WholeNMJData!D:D,WholeNMJData!$B:$B=$B3124)"),174.0089)</f>
        <v>174.0089</v>
      </c>
    </row>
    <row r="3125">
      <c r="A3125" s="3"/>
      <c r="B3125" s="3" t="str">
        <f t="shared" si="3"/>
        <v>shi_06m_m67_a3_003</v>
      </c>
      <c r="C3125" s="9" t="s">
        <v>3166</v>
      </c>
      <c r="D3125" s="12">
        <v>3.0</v>
      </c>
      <c r="E3125" s="12">
        <v>1785.147</v>
      </c>
      <c r="F3125" s="12">
        <v>0.396627</v>
      </c>
      <c r="G3125" s="14">
        <f>IFERROR(__xludf.DUMMYFUNCTION("FILTER(WholeNMJData!E:E,WholeNMJData!$B:$B=$B3125)"),179.6834)</f>
        <v>179.6834</v>
      </c>
      <c r="H3125" s="14">
        <f t="shared" si="4"/>
        <v>9.93495782</v>
      </c>
      <c r="I3125" s="14">
        <f>IFERROR(__xludf.DUMMYFUNCTION("FILTER(WholeNMJData!D:D,WholeNMJData!$B:$B=$B3125)"),174.0089)</f>
        <v>174.0089</v>
      </c>
    </row>
    <row r="3126">
      <c r="A3126" s="3"/>
      <c r="B3126" s="3" t="str">
        <f t="shared" si="3"/>
        <v>shi_06m_m67_a3_003</v>
      </c>
      <c r="C3126" s="9" t="s">
        <v>3167</v>
      </c>
      <c r="D3126" s="12">
        <v>4.0</v>
      </c>
      <c r="E3126" s="12">
        <v>1914.067</v>
      </c>
      <c r="F3126" s="12">
        <v>0.565552</v>
      </c>
      <c r="G3126" s="14">
        <f>IFERROR(__xludf.DUMMYFUNCTION("FILTER(WholeNMJData!E:E,WholeNMJData!$B:$B=$B3126)"),179.6834)</f>
        <v>179.6834</v>
      </c>
      <c r="H3126" s="14">
        <f t="shared" si="4"/>
        <v>10.65244202</v>
      </c>
      <c r="I3126" s="14">
        <f>IFERROR(__xludf.DUMMYFUNCTION("FILTER(WholeNMJData!D:D,WholeNMJData!$B:$B=$B3126)"),174.0089)</f>
        <v>174.0089</v>
      </c>
    </row>
    <row r="3127">
      <c r="A3127" s="3"/>
      <c r="B3127" s="3" t="str">
        <f t="shared" si="3"/>
        <v>shi_06m_m67_a3_003</v>
      </c>
      <c r="C3127" s="9" t="s">
        <v>3168</v>
      </c>
      <c r="D3127" s="12">
        <v>9.0</v>
      </c>
      <c r="E3127" s="12">
        <v>1643.301</v>
      </c>
      <c r="F3127" s="12">
        <v>0.471859</v>
      </c>
      <c r="G3127" s="14">
        <f>IFERROR(__xludf.DUMMYFUNCTION("FILTER(WholeNMJData!E:E,WholeNMJData!$B:$B=$B3127)"),179.6834)</f>
        <v>179.6834</v>
      </c>
      <c r="H3127" s="14">
        <f t="shared" si="4"/>
        <v>9.145535982</v>
      </c>
      <c r="I3127" s="14">
        <f>IFERROR(__xludf.DUMMYFUNCTION("FILTER(WholeNMJData!D:D,WholeNMJData!$B:$B=$B3127)"),174.0089)</f>
        <v>174.0089</v>
      </c>
    </row>
    <row r="3128">
      <c r="A3128" s="3"/>
      <c r="B3128" s="3" t="str">
        <f t="shared" si="3"/>
        <v>shi_06m_m67_a3_003</v>
      </c>
      <c r="C3128" s="9" t="s">
        <v>3169</v>
      </c>
      <c r="D3128" s="12">
        <v>3.0</v>
      </c>
      <c r="E3128" s="12">
        <v>1418.718</v>
      </c>
      <c r="F3128" s="12">
        <v>0.424337</v>
      </c>
      <c r="G3128" s="14">
        <f>IFERROR(__xludf.DUMMYFUNCTION("FILTER(WholeNMJData!E:E,WholeNMJData!$B:$B=$B3128)"),179.6834)</f>
        <v>179.6834</v>
      </c>
      <c r="H3128" s="14">
        <f t="shared" si="4"/>
        <v>7.895654245</v>
      </c>
      <c r="I3128" s="14">
        <f>IFERROR(__xludf.DUMMYFUNCTION("FILTER(WholeNMJData!D:D,WholeNMJData!$B:$B=$B3128)"),174.0089)</f>
        <v>174.0089</v>
      </c>
    </row>
    <row r="3129">
      <c r="A3129" s="3"/>
      <c r="B3129" s="3" t="str">
        <f t="shared" si="3"/>
        <v>shi_06m_m67_a3_003</v>
      </c>
      <c r="C3129" s="9" t="s">
        <v>3170</v>
      </c>
      <c r="D3129" s="12">
        <v>7.0</v>
      </c>
      <c r="E3129" s="12">
        <v>1792.776</v>
      </c>
      <c r="F3129" s="12">
        <v>0.751867</v>
      </c>
      <c r="G3129" s="14">
        <f>IFERROR(__xludf.DUMMYFUNCTION("FILTER(WholeNMJData!E:E,WholeNMJData!$B:$B=$B3129)"),179.6834)</f>
        <v>179.6834</v>
      </c>
      <c r="H3129" s="14">
        <f t="shared" si="4"/>
        <v>9.977415833</v>
      </c>
      <c r="I3129" s="14">
        <f>IFERROR(__xludf.DUMMYFUNCTION("FILTER(WholeNMJData!D:D,WholeNMJData!$B:$B=$B3129)"),174.0089)</f>
        <v>174.0089</v>
      </c>
    </row>
    <row r="3130">
      <c r="A3130" s="3"/>
      <c r="B3130" s="3" t="str">
        <f t="shared" si="3"/>
        <v>shi_06m_m67_a3_003</v>
      </c>
      <c r="C3130" s="9" t="s">
        <v>3171</v>
      </c>
      <c r="D3130" s="12">
        <v>5.0</v>
      </c>
      <c r="E3130" s="12">
        <v>1584.127</v>
      </c>
      <c r="F3130" s="12">
        <v>0.665027</v>
      </c>
      <c r="G3130" s="14">
        <f>IFERROR(__xludf.DUMMYFUNCTION("FILTER(WholeNMJData!E:E,WholeNMJData!$B:$B=$B3130)"),179.6834)</f>
        <v>179.6834</v>
      </c>
      <c r="H3130" s="14">
        <f t="shared" si="4"/>
        <v>8.816212293</v>
      </c>
      <c r="I3130" s="14">
        <f>IFERROR(__xludf.DUMMYFUNCTION("FILTER(WholeNMJData!D:D,WholeNMJData!$B:$B=$B3130)"),174.0089)</f>
        <v>174.0089</v>
      </c>
    </row>
    <row r="3131">
      <c r="A3131" s="3"/>
      <c r="B3131" s="3" t="str">
        <f t="shared" si="3"/>
        <v>shi_06m_m67_a3_003</v>
      </c>
      <c r="C3131" s="9" t="s">
        <v>3172</v>
      </c>
      <c r="D3131" s="12">
        <v>5.0</v>
      </c>
      <c r="E3131" s="12">
        <v>1622.758</v>
      </c>
      <c r="F3131" s="12">
        <v>0.559478</v>
      </c>
      <c r="G3131" s="14">
        <f>IFERROR(__xludf.DUMMYFUNCTION("FILTER(WholeNMJData!E:E,WholeNMJData!$B:$B=$B3131)"),179.6834)</f>
        <v>179.6834</v>
      </c>
      <c r="H3131" s="14">
        <f t="shared" si="4"/>
        <v>9.031207112</v>
      </c>
      <c r="I3131" s="14">
        <f>IFERROR(__xludf.DUMMYFUNCTION("FILTER(WholeNMJData!D:D,WholeNMJData!$B:$B=$B3131)"),174.0089)</f>
        <v>174.0089</v>
      </c>
    </row>
    <row r="3132">
      <c r="A3132" s="3"/>
      <c r="B3132" s="3" t="str">
        <f t="shared" si="3"/>
        <v>shi_06m_m67_a3_003</v>
      </c>
      <c r="C3132" s="9" t="s">
        <v>3173</v>
      </c>
      <c r="D3132" s="12">
        <v>6.0</v>
      </c>
      <c r="E3132" s="12">
        <v>1351.96</v>
      </c>
      <c r="F3132" s="12">
        <v>0.47297</v>
      </c>
      <c r="G3132" s="14">
        <f>IFERROR(__xludf.DUMMYFUNCTION("FILTER(WholeNMJData!E:E,WholeNMJData!$B:$B=$B3132)"),179.6834)</f>
        <v>179.6834</v>
      </c>
      <c r="H3132" s="14">
        <f t="shared" si="4"/>
        <v>7.524122985</v>
      </c>
      <c r="I3132" s="14">
        <f>IFERROR(__xludf.DUMMYFUNCTION("FILTER(WholeNMJData!D:D,WholeNMJData!$B:$B=$B3132)"),174.0089)</f>
        <v>174.0089</v>
      </c>
    </row>
    <row r="3133">
      <c r="A3133" s="3"/>
      <c r="B3133" s="3" t="str">
        <f t="shared" si="3"/>
        <v>shi_06m_m67_a3_003</v>
      </c>
      <c r="C3133" s="9" t="s">
        <v>3174</v>
      </c>
      <c r="D3133" s="12">
        <v>3.0</v>
      </c>
      <c r="E3133" s="12">
        <v>1840.952</v>
      </c>
      <c r="F3133" s="12">
        <v>0.894643</v>
      </c>
      <c r="G3133" s="14">
        <f>IFERROR(__xludf.DUMMYFUNCTION("FILTER(WholeNMJData!E:E,WholeNMJData!$B:$B=$B3133)"),179.6834)</f>
        <v>179.6834</v>
      </c>
      <c r="H3133" s="14">
        <f t="shared" si="4"/>
        <v>10.24553186</v>
      </c>
      <c r="I3133" s="14">
        <f>IFERROR(__xludf.DUMMYFUNCTION("FILTER(WholeNMJData!D:D,WholeNMJData!$B:$B=$B3133)"),174.0089)</f>
        <v>174.0089</v>
      </c>
    </row>
    <row r="3134">
      <c r="A3134" s="3"/>
      <c r="B3134" s="3" t="str">
        <f t="shared" si="3"/>
        <v>shi_06m_m67_a3_003</v>
      </c>
      <c r="C3134" s="9" t="s">
        <v>3175</v>
      </c>
      <c r="D3134" s="12">
        <v>4.0</v>
      </c>
      <c r="E3134" s="12">
        <v>1675.803</v>
      </c>
      <c r="F3134" s="12">
        <v>0.470116</v>
      </c>
      <c r="G3134" s="14">
        <f>IFERROR(__xludf.DUMMYFUNCTION("FILTER(WholeNMJData!E:E,WholeNMJData!$B:$B=$B3134)"),179.6834)</f>
        <v>179.6834</v>
      </c>
      <c r="H3134" s="14">
        <f t="shared" si="4"/>
        <v>9.326420805</v>
      </c>
      <c r="I3134" s="14">
        <f>IFERROR(__xludf.DUMMYFUNCTION("FILTER(WholeNMJData!D:D,WholeNMJData!$B:$B=$B3134)"),174.0089)</f>
        <v>174.0089</v>
      </c>
    </row>
    <row r="3135">
      <c r="A3135" s="3"/>
      <c r="B3135" s="3" t="str">
        <f t="shared" si="3"/>
        <v>shi_06m_m67_a3_003</v>
      </c>
      <c r="C3135" s="9" t="s">
        <v>3176</v>
      </c>
      <c r="D3135" s="12">
        <v>5.0</v>
      </c>
      <c r="E3135" s="12">
        <v>1607.311</v>
      </c>
      <c r="F3135" s="12">
        <v>0.603086</v>
      </c>
      <c r="G3135" s="14">
        <f>IFERROR(__xludf.DUMMYFUNCTION("FILTER(WholeNMJData!E:E,WholeNMJData!$B:$B=$B3135)"),179.6834)</f>
        <v>179.6834</v>
      </c>
      <c r="H3135" s="14">
        <f t="shared" si="4"/>
        <v>8.945239237</v>
      </c>
      <c r="I3135" s="14">
        <f>IFERROR(__xludf.DUMMYFUNCTION("FILTER(WholeNMJData!D:D,WholeNMJData!$B:$B=$B3135)"),174.0089)</f>
        <v>174.0089</v>
      </c>
    </row>
    <row r="3136">
      <c r="A3136" s="3"/>
      <c r="B3136" s="3" t="str">
        <f t="shared" si="3"/>
        <v>shi_06m_m67_a3_003</v>
      </c>
      <c r="C3136" s="9" t="s">
        <v>3177</v>
      </c>
      <c r="D3136" s="12">
        <v>5.0</v>
      </c>
      <c r="E3136" s="12">
        <v>2162.09</v>
      </c>
      <c r="F3136" s="12">
        <v>0.558244</v>
      </c>
      <c r="G3136" s="14">
        <f>IFERROR(__xludf.DUMMYFUNCTION("FILTER(WholeNMJData!E:E,WholeNMJData!$B:$B=$B3136)"),179.6834)</f>
        <v>179.6834</v>
      </c>
      <c r="H3136" s="14">
        <f t="shared" si="4"/>
        <v>12.03277543</v>
      </c>
      <c r="I3136" s="14">
        <f>IFERROR(__xludf.DUMMYFUNCTION("FILTER(WholeNMJData!D:D,WholeNMJData!$B:$B=$B3136)"),174.0089)</f>
        <v>174.0089</v>
      </c>
    </row>
    <row r="3137">
      <c r="A3137" s="3"/>
      <c r="B3137" s="3" t="str">
        <f t="shared" si="3"/>
        <v>shi_06m_m67_a3_003</v>
      </c>
      <c r="C3137" s="9" t="s">
        <v>3178</v>
      </c>
      <c r="D3137" s="12">
        <v>4.0</v>
      </c>
      <c r="E3137" s="12">
        <v>2140.238</v>
      </c>
      <c r="F3137" s="12">
        <v>0.584581</v>
      </c>
      <c r="G3137" s="14">
        <f>IFERROR(__xludf.DUMMYFUNCTION("FILTER(WholeNMJData!E:E,WholeNMJData!$B:$B=$B3137)"),179.6834)</f>
        <v>179.6834</v>
      </c>
      <c r="H3137" s="14">
        <f t="shared" si="4"/>
        <v>11.91116152</v>
      </c>
      <c r="I3137" s="14">
        <f>IFERROR(__xludf.DUMMYFUNCTION("FILTER(WholeNMJData!D:D,WholeNMJData!$B:$B=$B3137)"),174.0089)</f>
        <v>174.0089</v>
      </c>
    </row>
    <row r="3138">
      <c r="A3138" s="3"/>
      <c r="B3138" s="3" t="str">
        <f t="shared" si="3"/>
        <v>shi_06m_m67_a3_003</v>
      </c>
      <c r="C3138" s="9" t="s">
        <v>3179</v>
      </c>
      <c r="D3138" s="12">
        <v>6.0</v>
      </c>
      <c r="E3138" s="12">
        <v>2331.617</v>
      </c>
      <c r="F3138" s="12">
        <v>0.641813</v>
      </c>
      <c r="G3138" s="14">
        <f>IFERROR(__xludf.DUMMYFUNCTION("FILTER(WholeNMJData!E:E,WholeNMJData!$B:$B=$B3138)"),179.6834)</f>
        <v>179.6834</v>
      </c>
      <c r="H3138" s="14">
        <f t="shared" si="4"/>
        <v>12.97625156</v>
      </c>
      <c r="I3138" s="14">
        <f>IFERROR(__xludf.DUMMYFUNCTION("FILTER(WholeNMJData!D:D,WholeNMJData!$B:$B=$B3138)"),174.0089)</f>
        <v>174.0089</v>
      </c>
    </row>
    <row r="3139">
      <c r="A3139" s="3"/>
      <c r="B3139" s="3" t="str">
        <f t="shared" si="3"/>
        <v>shi_06m_m67_a3_003</v>
      </c>
      <c r="C3139" s="9" t="s">
        <v>3180</v>
      </c>
      <c r="D3139" s="12">
        <v>19.0</v>
      </c>
      <c r="E3139" s="12">
        <v>1597.232</v>
      </c>
      <c r="F3139" s="12">
        <v>0.886583</v>
      </c>
      <c r="G3139" s="14">
        <f>IFERROR(__xludf.DUMMYFUNCTION("FILTER(WholeNMJData!E:E,WholeNMJData!$B:$B=$B3139)"),179.6834)</f>
        <v>179.6834</v>
      </c>
      <c r="H3139" s="14">
        <f t="shared" si="4"/>
        <v>8.889146131</v>
      </c>
      <c r="I3139" s="14">
        <f>IFERROR(__xludf.DUMMYFUNCTION("FILTER(WholeNMJData!D:D,WholeNMJData!$B:$B=$B3139)"),174.0089)</f>
        <v>174.0089</v>
      </c>
    </row>
    <row r="3140">
      <c r="A3140" s="3"/>
      <c r="B3140" s="3" t="str">
        <f t="shared" si="3"/>
        <v>shi_06m_m67_a3_003</v>
      </c>
      <c r="C3140" s="9" t="s">
        <v>3181</v>
      </c>
      <c r="D3140" s="12">
        <v>3.0</v>
      </c>
      <c r="E3140" s="12">
        <v>1448.184</v>
      </c>
      <c r="F3140" s="12">
        <v>0.592776</v>
      </c>
      <c r="G3140" s="14">
        <f>IFERROR(__xludf.DUMMYFUNCTION("FILTER(WholeNMJData!E:E,WholeNMJData!$B:$B=$B3140)"),179.6834)</f>
        <v>179.6834</v>
      </c>
      <c r="H3140" s="14">
        <f t="shared" si="4"/>
        <v>8.059642683</v>
      </c>
      <c r="I3140" s="14">
        <f>IFERROR(__xludf.DUMMYFUNCTION("FILTER(WholeNMJData!D:D,WholeNMJData!$B:$B=$B3140)"),174.0089)</f>
        <v>174.0089</v>
      </c>
    </row>
    <row r="3141">
      <c r="A3141" s="3"/>
      <c r="B3141" s="3" t="str">
        <f t="shared" si="3"/>
        <v>shi_06m_m67_a3_003</v>
      </c>
      <c r="C3141" s="9" t="s">
        <v>3182</v>
      </c>
      <c r="D3141" s="12">
        <v>5.0</v>
      </c>
      <c r="E3141" s="12">
        <v>1335.994</v>
      </c>
      <c r="F3141" s="12">
        <v>0.385547</v>
      </c>
      <c r="G3141" s="14">
        <f>IFERROR(__xludf.DUMMYFUNCTION("FILTER(WholeNMJData!E:E,WholeNMJData!$B:$B=$B3141)"),179.6834)</f>
        <v>179.6834</v>
      </c>
      <c r="H3141" s="14">
        <f t="shared" si="4"/>
        <v>7.435266697</v>
      </c>
      <c r="I3141" s="14">
        <f>IFERROR(__xludf.DUMMYFUNCTION("FILTER(WholeNMJData!D:D,WholeNMJData!$B:$B=$B3141)"),174.0089)</f>
        <v>174.0089</v>
      </c>
    </row>
    <row r="3142">
      <c r="A3142" s="3"/>
      <c r="B3142" s="3" t="str">
        <f t="shared" si="3"/>
        <v>shi_06m_m67_a3_003</v>
      </c>
      <c r="C3142" s="9" t="s">
        <v>3183</v>
      </c>
      <c r="D3142" s="12">
        <v>4.0</v>
      </c>
      <c r="E3142" s="12">
        <v>1782.135</v>
      </c>
      <c r="F3142" s="12">
        <v>0.300481</v>
      </c>
      <c r="G3142" s="14">
        <f>IFERROR(__xludf.DUMMYFUNCTION("FILTER(WholeNMJData!E:E,WholeNMJData!$B:$B=$B3142)"),179.6834)</f>
        <v>179.6834</v>
      </c>
      <c r="H3142" s="14">
        <f t="shared" si="4"/>
        <v>9.918195003</v>
      </c>
      <c r="I3142" s="14">
        <f>IFERROR(__xludf.DUMMYFUNCTION("FILTER(WholeNMJData!D:D,WholeNMJData!$B:$B=$B3142)"),174.0089)</f>
        <v>174.0089</v>
      </c>
    </row>
    <row r="3143">
      <c r="A3143" s="3"/>
      <c r="B3143" s="3" t="str">
        <f t="shared" si="3"/>
        <v>shi_06m_m67_a3_003</v>
      </c>
      <c r="C3143" s="9" t="s">
        <v>3184</v>
      </c>
      <c r="D3143" s="12">
        <v>3.0</v>
      </c>
      <c r="E3143" s="12">
        <v>1896.587</v>
      </c>
      <c r="F3143" s="12">
        <v>0.331369</v>
      </c>
      <c r="G3143" s="14">
        <f>IFERROR(__xludf.DUMMYFUNCTION("FILTER(WholeNMJData!E:E,WholeNMJData!$B:$B=$B3143)"),179.6834)</f>
        <v>179.6834</v>
      </c>
      <c r="H3143" s="14">
        <f t="shared" si="4"/>
        <v>10.5551598</v>
      </c>
      <c r="I3143" s="14">
        <f>IFERROR(__xludf.DUMMYFUNCTION("FILTER(WholeNMJData!D:D,WholeNMJData!$B:$B=$B3143)"),174.0089)</f>
        <v>174.0089</v>
      </c>
    </row>
    <row r="3144">
      <c r="A3144" s="3"/>
      <c r="B3144" s="3" t="str">
        <f t="shared" si="3"/>
        <v>shi_06m_m67_a3_003</v>
      </c>
      <c r="C3144" s="9" t="s">
        <v>3185</v>
      </c>
      <c r="D3144" s="12">
        <v>10.0</v>
      </c>
      <c r="E3144" s="12">
        <v>2021.688</v>
      </c>
      <c r="F3144" s="12">
        <v>0.683578</v>
      </c>
      <c r="G3144" s="14">
        <f>IFERROR(__xludf.DUMMYFUNCTION("FILTER(WholeNMJData!E:E,WholeNMJData!$B:$B=$B3144)"),179.6834)</f>
        <v>179.6834</v>
      </c>
      <c r="H3144" s="14">
        <f t="shared" si="4"/>
        <v>11.25138994</v>
      </c>
      <c r="I3144" s="14">
        <f>IFERROR(__xludf.DUMMYFUNCTION("FILTER(WholeNMJData!D:D,WholeNMJData!$B:$B=$B3144)"),174.0089)</f>
        <v>174.0089</v>
      </c>
    </row>
    <row r="3145">
      <c r="A3145" s="3"/>
      <c r="B3145" s="3" t="str">
        <f t="shared" si="3"/>
        <v>shi_06m_m67_a3_003</v>
      </c>
      <c r="C3145" s="9" t="s">
        <v>3186</v>
      </c>
      <c r="D3145" s="12">
        <v>3.0</v>
      </c>
      <c r="E3145" s="12">
        <v>1674.671</v>
      </c>
      <c r="F3145" s="12">
        <v>0.185957</v>
      </c>
      <c r="G3145" s="14">
        <f>IFERROR(__xludf.DUMMYFUNCTION("FILTER(WholeNMJData!E:E,WholeNMJData!$B:$B=$B3145)"),179.6834)</f>
        <v>179.6834</v>
      </c>
      <c r="H3145" s="14">
        <f t="shared" si="4"/>
        <v>9.320120835</v>
      </c>
      <c r="I3145" s="14">
        <f>IFERROR(__xludf.DUMMYFUNCTION("FILTER(WholeNMJData!D:D,WholeNMJData!$B:$B=$B3145)"),174.0089)</f>
        <v>174.0089</v>
      </c>
    </row>
    <row r="3146">
      <c r="A3146" s="3"/>
      <c r="B3146" s="3" t="str">
        <f t="shared" si="3"/>
        <v>shi_06m_m67_a3_003</v>
      </c>
      <c r="C3146" s="9" t="s">
        <v>3187</v>
      </c>
      <c r="D3146" s="12">
        <v>4.0</v>
      </c>
      <c r="E3146" s="12">
        <v>1577.289</v>
      </c>
      <c r="F3146" s="12">
        <v>0.17425</v>
      </c>
      <c r="G3146" s="14">
        <f>IFERROR(__xludf.DUMMYFUNCTION("FILTER(WholeNMJData!E:E,WholeNMJData!$B:$B=$B3146)"),179.6834)</f>
        <v>179.6834</v>
      </c>
      <c r="H3146" s="14">
        <f t="shared" si="4"/>
        <v>8.778156469</v>
      </c>
      <c r="I3146" s="14">
        <f>IFERROR(__xludf.DUMMYFUNCTION("FILTER(WholeNMJData!D:D,WholeNMJData!$B:$B=$B3146)"),174.0089)</f>
        <v>174.0089</v>
      </c>
    </row>
    <row r="3147">
      <c r="A3147" s="3"/>
      <c r="B3147" s="3" t="str">
        <f t="shared" si="3"/>
        <v>shi_06m_m67_a3_003</v>
      </c>
      <c r="C3147" s="9" t="s">
        <v>3188</v>
      </c>
      <c r="D3147" s="12">
        <v>8.0</v>
      </c>
      <c r="E3147" s="12">
        <v>1709.149</v>
      </c>
      <c r="F3147" s="12">
        <v>0.626782</v>
      </c>
      <c r="G3147" s="14">
        <f>IFERROR(__xludf.DUMMYFUNCTION("FILTER(WholeNMJData!E:E,WholeNMJData!$B:$B=$B3147)"),179.6834)</f>
        <v>179.6834</v>
      </c>
      <c r="H3147" s="14">
        <f t="shared" si="4"/>
        <v>9.512002778</v>
      </c>
      <c r="I3147" s="14">
        <f>IFERROR(__xludf.DUMMYFUNCTION("FILTER(WholeNMJData!D:D,WholeNMJData!$B:$B=$B3147)"),174.0089)</f>
        <v>174.0089</v>
      </c>
    </row>
    <row r="3148">
      <c r="A3148" s="3"/>
      <c r="B3148" s="3" t="str">
        <f t="shared" si="3"/>
        <v>shi_06m_m67_a3_003</v>
      </c>
      <c r="C3148" s="9" t="s">
        <v>3189</v>
      </c>
      <c r="D3148" s="12">
        <v>3.0</v>
      </c>
      <c r="E3148" s="12">
        <v>1689.648</v>
      </c>
      <c r="F3148" s="12">
        <v>0.343347</v>
      </c>
      <c r="G3148" s="14">
        <f>IFERROR(__xludf.DUMMYFUNCTION("FILTER(WholeNMJData!E:E,WholeNMJData!$B:$B=$B3148)"),179.6834)</f>
        <v>179.6834</v>
      </c>
      <c r="H3148" s="14">
        <f t="shared" si="4"/>
        <v>9.403472998</v>
      </c>
      <c r="I3148" s="14">
        <f>IFERROR(__xludf.DUMMYFUNCTION("FILTER(WholeNMJData!D:D,WholeNMJData!$B:$B=$B3148)"),174.0089)</f>
        <v>174.0089</v>
      </c>
    </row>
    <row r="3149">
      <c r="A3149" s="3"/>
      <c r="B3149" s="3" t="str">
        <f t="shared" si="3"/>
        <v>shi_06m_m67_a3_003</v>
      </c>
      <c r="C3149" s="9" t="s">
        <v>3190</v>
      </c>
      <c r="D3149" s="12">
        <v>14.0</v>
      </c>
      <c r="E3149" s="12">
        <v>1726.173</v>
      </c>
      <c r="F3149" s="12">
        <v>0.337264</v>
      </c>
      <c r="G3149" s="14">
        <f>IFERROR(__xludf.DUMMYFUNCTION("FILTER(WholeNMJData!E:E,WholeNMJData!$B:$B=$B3149)"),179.6834)</f>
        <v>179.6834</v>
      </c>
      <c r="H3149" s="14">
        <f t="shared" si="4"/>
        <v>9.606747201</v>
      </c>
      <c r="I3149" s="14">
        <f>IFERROR(__xludf.DUMMYFUNCTION("FILTER(WholeNMJData!D:D,WholeNMJData!$B:$B=$B3149)"),174.0089)</f>
        <v>174.0089</v>
      </c>
    </row>
    <row r="3150">
      <c r="A3150" s="3"/>
      <c r="B3150" s="3" t="str">
        <f t="shared" si="3"/>
        <v>shi_06m_m67_a3_003</v>
      </c>
      <c r="C3150" s="9" t="s">
        <v>3191</v>
      </c>
      <c r="D3150" s="12">
        <v>7.0</v>
      </c>
      <c r="E3150" s="12">
        <v>1430.739</v>
      </c>
      <c r="F3150" s="12">
        <v>0.528563</v>
      </c>
      <c r="G3150" s="14">
        <f>IFERROR(__xludf.DUMMYFUNCTION("FILTER(WholeNMJData!E:E,WholeNMJData!$B:$B=$B3150)"),179.6834)</f>
        <v>179.6834</v>
      </c>
      <c r="H3150" s="14">
        <f t="shared" si="4"/>
        <v>7.96255525</v>
      </c>
      <c r="I3150" s="14">
        <f>IFERROR(__xludf.DUMMYFUNCTION("FILTER(WholeNMJData!D:D,WholeNMJData!$B:$B=$B3150)"),174.0089)</f>
        <v>174.0089</v>
      </c>
    </row>
    <row r="3151">
      <c r="A3151" s="3"/>
      <c r="B3151" s="3" t="str">
        <f t="shared" si="3"/>
        <v>shi_06m_m67_a3_003</v>
      </c>
      <c r="C3151" s="9" t="s">
        <v>3192</v>
      </c>
      <c r="D3151" s="12">
        <v>14.0</v>
      </c>
      <c r="E3151" s="12">
        <v>2189.55</v>
      </c>
      <c r="F3151" s="12">
        <v>1.328056</v>
      </c>
      <c r="G3151" s="14">
        <f>IFERROR(__xludf.DUMMYFUNCTION("FILTER(WholeNMJData!E:E,WholeNMJData!$B:$B=$B3151)"),179.6834)</f>
        <v>179.6834</v>
      </c>
      <c r="H3151" s="14">
        <f t="shared" si="4"/>
        <v>12.18559978</v>
      </c>
      <c r="I3151" s="14">
        <f>IFERROR(__xludf.DUMMYFUNCTION("FILTER(WholeNMJData!D:D,WholeNMJData!$B:$B=$B3151)"),174.0089)</f>
        <v>174.0089</v>
      </c>
    </row>
    <row r="3152">
      <c r="A3152" s="3"/>
      <c r="B3152" s="3" t="str">
        <f t="shared" si="3"/>
        <v>shi_06m_m67_a3_003</v>
      </c>
      <c r="C3152" s="9" t="s">
        <v>3193</v>
      </c>
      <c r="D3152" s="12">
        <v>4.0</v>
      </c>
      <c r="E3152" s="12">
        <v>1660.301</v>
      </c>
      <c r="F3152" s="12">
        <v>0.319402</v>
      </c>
      <c r="G3152" s="14">
        <f>IFERROR(__xludf.DUMMYFUNCTION("FILTER(WholeNMJData!E:E,WholeNMJData!$B:$B=$B3152)"),179.6834)</f>
        <v>179.6834</v>
      </c>
      <c r="H3152" s="14">
        <f t="shared" si="4"/>
        <v>9.240146836</v>
      </c>
      <c r="I3152" s="14">
        <f>IFERROR(__xludf.DUMMYFUNCTION("FILTER(WholeNMJData!D:D,WholeNMJData!$B:$B=$B3152)"),174.0089)</f>
        <v>174.0089</v>
      </c>
    </row>
    <row r="3153">
      <c r="A3153" s="3"/>
      <c r="B3153" s="3" t="str">
        <f t="shared" si="3"/>
        <v>shi_06m_m67_a3_003</v>
      </c>
      <c r="C3153" s="9" t="s">
        <v>3194</v>
      </c>
      <c r="D3153" s="12">
        <v>5.0</v>
      </c>
      <c r="E3153" s="12">
        <v>1606.2</v>
      </c>
      <c r="F3153" s="12">
        <v>0.352164</v>
      </c>
      <c r="G3153" s="14">
        <f>IFERROR(__xludf.DUMMYFUNCTION("FILTER(WholeNMJData!E:E,WholeNMJData!$B:$B=$B3153)"),179.6834)</f>
        <v>179.6834</v>
      </c>
      <c r="H3153" s="14">
        <f t="shared" si="4"/>
        <v>8.93905614</v>
      </c>
      <c r="I3153" s="14">
        <f>IFERROR(__xludf.DUMMYFUNCTION("FILTER(WholeNMJData!D:D,WholeNMJData!$B:$B=$B3153)"),174.0089)</f>
        <v>174.0089</v>
      </c>
    </row>
    <row r="3154">
      <c r="A3154" s="3"/>
      <c r="B3154" s="3" t="str">
        <f t="shared" si="3"/>
        <v>shi_06m_m67_a3_003</v>
      </c>
      <c r="C3154" s="9" t="s">
        <v>3195</v>
      </c>
      <c r="D3154" s="12">
        <v>13.0</v>
      </c>
      <c r="E3154" s="12">
        <v>1572.508</v>
      </c>
      <c r="F3154" s="12">
        <v>0.46758</v>
      </c>
      <c r="G3154" s="14">
        <f>IFERROR(__xludf.DUMMYFUNCTION("FILTER(WholeNMJData!E:E,WholeNMJData!$B:$B=$B3154)"),179.6834)</f>
        <v>179.6834</v>
      </c>
      <c r="H3154" s="14">
        <f t="shared" si="4"/>
        <v>8.751548557</v>
      </c>
      <c r="I3154" s="14">
        <f>IFERROR(__xludf.DUMMYFUNCTION("FILTER(WholeNMJData!D:D,WholeNMJData!$B:$B=$B3154)"),174.0089)</f>
        <v>174.0089</v>
      </c>
    </row>
    <row r="3155">
      <c r="A3155" s="3"/>
      <c r="B3155" s="3" t="str">
        <f t="shared" si="3"/>
        <v>shi_06m_m67_a3_003</v>
      </c>
      <c r="C3155" s="9" t="s">
        <v>3196</v>
      </c>
      <c r="D3155" s="12">
        <v>4.0</v>
      </c>
      <c r="E3155" s="12">
        <v>2127.138</v>
      </c>
      <c r="F3155" s="12">
        <v>0.62513</v>
      </c>
      <c r="G3155" s="14">
        <f>IFERROR(__xludf.DUMMYFUNCTION("FILTER(WholeNMJData!E:E,WholeNMJData!$B:$B=$B3155)"),179.6834)</f>
        <v>179.6834</v>
      </c>
      <c r="H3155" s="14">
        <f t="shared" si="4"/>
        <v>11.83825551</v>
      </c>
      <c r="I3155" s="14">
        <f>IFERROR(__xludf.DUMMYFUNCTION("FILTER(WholeNMJData!D:D,WholeNMJData!$B:$B=$B3155)"),174.0089)</f>
        <v>174.0089</v>
      </c>
    </row>
    <row r="3156">
      <c r="A3156" s="3"/>
      <c r="B3156" s="3" t="str">
        <f t="shared" si="3"/>
        <v>shi_06m_m67_a3_003</v>
      </c>
      <c r="C3156" s="9" t="s">
        <v>3197</v>
      </c>
      <c r="D3156" s="12">
        <v>4.0</v>
      </c>
      <c r="E3156" s="12">
        <v>1807.183</v>
      </c>
      <c r="F3156" s="12">
        <v>0.69198</v>
      </c>
      <c r="G3156" s="14">
        <f>IFERROR(__xludf.DUMMYFUNCTION("FILTER(WholeNMJData!E:E,WholeNMJData!$B:$B=$B3156)"),179.6834)</f>
        <v>179.6834</v>
      </c>
      <c r="H3156" s="14">
        <f t="shared" si="4"/>
        <v>10.05759575</v>
      </c>
      <c r="I3156" s="14">
        <f>IFERROR(__xludf.DUMMYFUNCTION("FILTER(WholeNMJData!D:D,WholeNMJData!$B:$B=$B3156)"),174.0089)</f>
        <v>174.0089</v>
      </c>
    </row>
    <row r="3157">
      <c r="A3157" s="3"/>
      <c r="B3157" s="3" t="str">
        <f t="shared" si="3"/>
        <v>shi_06m_m67_a3_003</v>
      </c>
      <c r="C3157" s="9" t="s">
        <v>3198</v>
      </c>
      <c r="D3157" s="12">
        <v>7.0</v>
      </c>
      <c r="E3157" s="12">
        <v>1573.718</v>
      </c>
      <c r="F3157" s="12">
        <v>0.376172</v>
      </c>
      <c r="G3157" s="14">
        <f>IFERROR(__xludf.DUMMYFUNCTION("FILTER(WholeNMJData!E:E,WholeNMJData!$B:$B=$B3157)"),179.6834)</f>
        <v>179.6834</v>
      </c>
      <c r="H3157" s="14">
        <f t="shared" si="4"/>
        <v>8.758282624</v>
      </c>
      <c r="I3157" s="14">
        <f>IFERROR(__xludf.DUMMYFUNCTION("FILTER(WholeNMJData!D:D,WholeNMJData!$B:$B=$B3157)"),174.0089)</f>
        <v>174.0089</v>
      </c>
    </row>
    <row r="3158">
      <c r="A3158" s="3"/>
      <c r="B3158" s="3" t="str">
        <f t="shared" si="3"/>
        <v>shi_06m_m67_a3_003</v>
      </c>
      <c r="C3158" s="9" t="s">
        <v>3199</v>
      </c>
      <c r="D3158" s="12">
        <v>3.0</v>
      </c>
      <c r="E3158" s="12">
        <v>1524.093</v>
      </c>
      <c r="F3158" s="12">
        <v>0.148114</v>
      </c>
      <c r="G3158" s="14">
        <f>IFERROR(__xludf.DUMMYFUNCTION("FILTER(WholeNMJData!E:E,WholeNMJData!$B:$B=$B3158)"),179.6834)</f>
        <v>179.6834</v>
      </c>
      <c r="H3158" s="14">
        <f t="shared" si="4"/>
        <v>8.482102409</v>
      </c>
      <c r="I3158" s="14">
        <f>IFERROR(__xludf.DUMMYFUNCTION("FILTER(WholeNMJData!D:D,WholeNMJData!$B:$B=$B3158)"),174.0089)</f>
        <v>174.0089</v>
      </c>
    </row>
    <row r="3159">
      <c r="A3159" s="3"/>
      <c r="B3159" s="3" t="str">
        <f t="shared" si="3"/>
        <v>shi_06m_m67_a3_003</v>
      </c>
      <c r="C3159" s="9" t="s">
        <v>3200</v>
      </c>
      <c r="D3159" s="12">
        <v>4.0</v>
      </c>
      <c r="E3159" s="12">
        <v>1394.514</v>
      </c>
      <c r="F3159" s="12">
        <v>0.446526</v>
      </c>
      <c r="G3159" s="14">
        <f>IFERROR(__xludf.DUMMYFUNCTION("FILTER(WholeNMJData!E:E,WholeNMJData!$B:$B=$B3159)"),179.6834)</f>
        <v>179.6834</v>
      </c>
      <c r="H3159" s="14">
        <f t="shared" si="4"/>
        <v>7.76095065</v>
      </c>
      <c r="I3159" s="14">
        <f>IFERROR(__xludf.DUMMYFUNCTION("FILTER(WholeNMJData!D:D,WholeNMJData!$B:$B=$B3159)"),174.0089)</f>
        <v>174.0089</v>
      </c>
    </row>
    <row r="3160">
      <c r="A3160" s="3"/>
      <c r="B3160" s="3" t="str">
        <f t="shared" si="3"/>
        <v>shi_06m_m67_a3_003</v>
      </c>
      <c r="C3160" s="9" t="s">
        <v>3201</v>
      </c>
      <c r="D3160" s="12">
        <v>4.0</v>
      </c>
      <c r="E3160" s="12">
        <v>2047.858</v>
      </c>
      <c r="F3160" s="12">
        <v>0.906665</v>
      </c>
      <c r="G3160" s="14">
        <f>IFERROR(__xludf.DUMMYFUNCTION("FILTER(WholeNMJData!E:E,WholeNMJData!$B:$B=$B3160)"),179.6834)</f>
        <v>179.6834</v>
      </c>
      <c r="H3160" s="14">
        <f t="shared" si="4"/>
        <v>11.39703501</v>
      </c>
      <c r="I3160" s="14">
        <f>IFERROR(__xludf.DUMMYFUNCTION("FILTER(WholeNMJData!D:D,WholeNMJData!$B:$B=$B3160)"),174.0089)</f>
        <v>174.0089</v>
      </c>
    </row>
    <row r="3161">
      <c r="A3161" s="3"/>
      <c r="B3161" s="3" t="str">
        <f t="shared" si="3"/>
        <v>shi_06m_m67_a3_003</v>
      </c>
      <c r="C3161" s="9" t="s">
        <v>3202</v>
      </c>
      <c r="D3161" s="12">
        <v>4.0</v>
      </c>
      <c r="E3161" s="12">
        <v>1293.945</v>
      </c>
      <c r="F3161" s="12">
        <v>0.291068</v>
      </c>
      <c r="G3161" s="14">
        <f>IFERROR(__xludf.DUMMYFUNCTION("FILTER(WholeNMJData!E:E,WholeNMJData!$B:$B=$B3161)"),179.6834)</f>
        <v>179.6834</v>
      </c>
      <c r="H3161" s="14">
        <f t="shared" si="4"/>
        <v>7.201249531</v>
      </c>
      <c r="I3161" s="14">
        <f>IFERROR(__xludf.DUMMYFUNCTION("FILTER(WholeNMJData!D:D,WholeNMJData!$B:$B=$B3161)"),174.0089)</f>
        <v>174.0089</v>
      </c>
    </row>
    <row r="3162">
      <c r="A3162" s="3"/>
      <c r="B3162" s="3" t="str">
        <f t="shared" si="3"/>
        <v>shi_06m_m67_a3_003</v>
      </c>
      <c r="C3162" s="9" t="s">
        <v>3203</v>
      </c>
      <c r="D3162" s="12">
        <v>7.0</v>
      </c>
      <c r="E3162" s="12">
        <v>1846.196</v>
      </c>
      <c r="F3162" s="12">
        <v>0.566828</v>
      </c>
      <c r="G3162" s="14">
        <f>IFERROR(__xludf.DUMMYFUNCTION("FILTER(WholeNMJData!E:E,WholeNMJData!$B:$B=$B3162)"),179.6834)</f>
        <v>179.6834</v>
      </c>
      <c r="H3162" s="14">
        <f t="shared" si="4"/>
        <v>10.27471653</v>
      </c>
      <c r="I3162" s="14">
        <f>IFERROR(__xludf.DUMMYFUNCTION("FILTER(WholeNMJData!D:D,WholeNMJData!$B:$B=$B3162)"),174.0089)</f>
        <v>174.0089</v>
      </c>
    </row>
    <row r="3163">
      <c r="A3163" s="3"/>
      <c r="B3163" s="3" t="str">
        <f t="shared" si="3"/>
        <v>shi_06m_m67_a3_003</v>
      </c>
      <c r="C3163" s="9" t="s">
        <v>3204</v>
      </c>
      <c r="D3163" s="12">
        <v>8.0</v>
      </c>
      <c r="E3163" s="12">
        <v>1815.626</v>
      </c>
      <c r="F3163" s="12">
        <v>0.72808</v>
      </c>
      <c r="G3163" s="14">
        <f>IFERROR(__xludf.DUMMYFUNCTION("FILTER(WholeNMJData!E:E,WholeNMJData!$B:$B=$B3163)"),179.6834)</f>
        <v>179.6834</v>
      </c>
      <c r="H3163" s="14">
        <f t="shared" si="4"/>
        <v>10.10458395</v>
      </c>
      <c r="I3163" s="14">
        <f>IFERROR(__xludf.DUMMYFUNCTION("FILTER(WholeNMJData!D:D,WholeNMJData!$B:$B=$B3163)"),174.0089)</f>
        <v>174.0089</v>
      </c>
    </row>
    <row r="3164">
      <c r="A3164" s="3"/>
      <c r="B3164" s="3" t="str">
        <f t="shared" si="3"/>
        <v>shi_06m_m67_a3_003</v>
      </c>
      <c r="C3164" s="9" t="s">
        <v>3205</v>
      </c>
      <c r="D3164" s="12">
        <v>3.0</v>
      </c>
      <c r="E3164" s="12">
        <v>1982.506</v>
      </c>
      <c r="F3164" s="12">
        <v>0.597762</v>
      </c>
      <c r="G3164" s="14">
        <f>IFERROR(__xludf.DUMMYFUNCTION("FILTER(WholeNMJData!E:E,WholeNMJData!$B:$B=$B3164)"),179.6834)</f>
        <v>179.6834</v>
      </c>
      <c r="H3164" s="14">
        <f t="shared" si="4"/>
        <v>11.03332862</v>
      </c>
      <c r="I3164" s="14">
        <f>IFERROR(__xludf.DUMMYFUNCTION("FILTER(WholeNMJData!D:D,WholeNMJData!$B:$B=$B3164)"),174.0089)</f>
        <v>174.0089</v>
      </c>
    </row>
    <row r="3165">
      <c r="A3165" s="3"/>
      <c r="B3165" s="3" t="str">
        <f t="shared" si="3"/>
        <v>shi_06m_m67_a3_003</v>
      </c>
      <c r="C3165" s="9" t="s">
        <v>3206</v>
      </c>
      <c r="D3165" s="12">
        <v>11.0</v>
      </c>
      <c r="E3165" s="12">
        <v>1914.093</v>
      </c>
      <c r="F3165" s="12">
        <v>0.684266</v>
      </c>
      <c r="G3165" s="14">
        <f>IFERROR(__xludf.DUMMYFUNCTION("FILTER(WholeNMJData!E:E,WholeNMJData!$B:$B=$B3165)"),179.6834)</f>
        <v>179.6834</v>
      </c>
      <c r="H3165" s="14">
        <f t="shared" si="4"/>
        <v>10.65258672</v>
      </c>
      <c r="I3165" s="14">
        <f>IFERROR(__xludf.DUMMYFUNCTION("FILTER(WholeNMJData!D:D,WholeNMJData!$B:$B=$B3165)"),174.0089)</f>
        <v>174.0089</v>
      </c>
    </row>
    <row r="3166">
      <c r="A3166" s="3"/>
      <c r="B3166" s="3" t="str">
        <f t="shared" si="3"/>
        <v>shi_06m_m67_a3_003</v>
      </c>
      <c r="C3166" s="9" t="s">
        <v>3207</v>
      </c>
      <c r="D3166" s="12">
        <v>5.0</v>
      </c>
      <c r="E3166" s="12">
        <v>1795.122</v>
      </c>
      <c r="F3166" s="12">
        <v>0.180512</v>
      </c>
      <c r="G3166" s="14">
        <f>IFERROR(__xludf.DUMMYFUNCTION("FILTER(WholeNMJData!E:E,WholeNMJData!$B:$B=$B3166)"),179.6834)</f>
        <v>179.6834</v>
      </c>
      <c r="H3166" s="14">
        <f t="shared" si="4"/>
        <v>9.99047213</v>
      </c>
      <c r="I3166" s="14">
        <f>IFERROR(__xludf.DUMMYFUNCTION("FILTER(WholeNMJData!D:D,WholeNMJData!$B:$B=$B3166)"),174.0089)</f>
        <v>174.0089</v>
      </c>
    </row>
    <row r="3167">
      <c r="A3167" s="3"/>
      <c r="B3167" s="3" t="str">
        <f t="shared" si="3"/>
        <v>shi_06m_m67_a3_003</v>
      </c>
      <c r="C3167" s="9" t="s">
        <v>3208</v>
      </c>
      <c r="D3167" s="12">
        <v>5.0</v>
      </c>
      <c r="E3167" s="12">
        <v>1415.611</v>
      </c>
      <c r="F3167" s="12">
        <v>0.282788</v>
      </c>
      <c r="G3167" s="14">
        <f>IFERROR(__xludf.DUMMYFUNCTION("FILTER(WholeNMJData!E:E,WholeNMJData!$B:$B=$B3167)"),179.6834)</f>
        <v>179.6834</v>
      </c>
      <c r="H3167" s="14">
        <f t="shared" si="4"/>
        <v>7.87836272</v>
      </c>
      <c r="I3167" s="14">
        <f>IFERROR(__xludf.DUMMYFUNCTION("FILTER(WholeNMJData!D:D,WholeNMJData!$B:$B=$B3167)"),174.0089)</f>
        <v>174.0089</v>
      </c>
    </row>
    <row r="3168">
      <c r="A3168" s="3"/>
      <c r="B3168" s="3" t="str">
        <f t="shared" si="3"/>
        <v>shi_06m_m67_a3_003</v>
      </c>
      <c r="C3168" s="9" t="s">
        <v>3209</v>
      </c>
      <c r="D3168" s="12">
        <v>4.0</v>
      </c>
      <c r="E3168" s="12">
        <v>1613.701</v>
      </c>
      <c r="F3168" s="12">
        <v>0.455989</v>
      </c>
      <c r="G3168" s="14">
        <f>IFERROR(__xludf.DUMMYFUNCTION("FILTER(WholeNMJData!E:E,WholeNMJData!$B:$B=$B3168)"),179.6834)</f>
        <v>179.6834</v>
      </c>
      <c r="H3168" s="14">
        <f t="shared" si="4"/>
        <v>8.980801788</v>
      </c>
      <c r="I3168" s="14">
        <f>IFERROR(__xludf.DUMMYFUNCTION("FILTER(WholeNMJData!D:D,WholeNMJData!$B:$B=$B3168)"),174.0089)</f>
        <v>174.0089</v>
      </c>
    </row>
    <row r="3169">
      <c r="A3169" s="3"/>
      <c r="B3169" s="3" t="str">
        <f t="shared" si="3"/>
        <v>shi_06m_m67_a3_003</v>
      </c>
      <c r="C3169" s="9" t="s">
        <v>3210</v>
      </c>
      <c r="D3169" s="12">
        <v>3.0</v>
      </c>
      <c r="E3169" s="12">
        <v>1594.364</v>
      </c>
      <c r="F3169" s="12">
        <v>0.605149</v>
      </c>
      <c r="G3169" s="14">
        <f>IFERROR(__xludf.DUMMYFUNCTION("FILTER(WholeNMJData!E:E,WholeNMJData!$B:$B=$B3169)"),179.6834)</f>
        <v>179.6834</v>
      </c>
      <c r="H3169" s="14">
        <f t="shared" si="4"/>
        <v>8.873184724</v>
      </c>
      <c r="I3169" s="14">
        <f>IFERROR(__xludf.DUMMYFUNCTION("FILTER(WholeNMJData!D:D,WholeNMJData!$B:$B=$B3169)"),174.0089)</f>
        <v>174.0089</v>
      </c>
    </row>
    <row r="3170">
      <c r="A3170" s="3"/>
      <c r="B3170" s="3" t="str">
        <f t="shared" si="3"/>
        <v>shi_06m_m67_a3_003</v>
      </c>
      <c r="C3170" s="9" t="s">
        <v>3211</v>
      </c>
      <c r="D3170" s="12">
        <v>18.0</v>
      </c>
      <c r="E3170" s="12">
        <v>1830.146</v>
      </c>
      <c r="F3170" s="12">
        <v>0.621729</v>
      </c>
      <c r="G3170" s="14">
        <f>IFERROR(__xludf.DUMMYFUNCTION("FILTER(WholeNMJData!E:E,WholeNMJData!$B:$B=$B3170)"),179.6834)</f>
        <v>179.6834</v>
      </c>
      <c r="H3170" s="14">
        <f t="shared" si="4"/>
        <v>10.18539275</v>
      </c>
      <c r="I3170" s="14">
        <f>IFERROR(__xludf.DUMMYFUNCTION("FILTER(WholeNMJData!D:D,WholeNMJData!$B:$B=$B3170)"),174.0089)</f>
        <v>174.0089</v>
      </c>
    </row>
    <row r="3171">
      <c r="A3171" s="3"/>
      <c r="B3171" s="3" t="str">
        <f t="shared" si="3"/>
        <v>shi_06m_m67_a3_003</v>
      </c>
      <c r="C3171" s="9" t="s">
        <v>3212</v>
      </c>
      <c r="D3171" s="12">
        <v>5.0</v>
      </c>
      <c r="E3171" s="12">
        <v>1281.786</v>
      </c>
      <c r="F3171" s="12">
        <v>0.363061</v>
      </c>
      <c r="G3171" s="14">
        <f>IFERROR(__xludf.DUMMYFUNCTION("FILTER(WholeNMJData!E:E,WholeNMJData!$B:$B=$B3171)"),179.6834)</f>
        <v>179.6834</v>
      </c>
      <c r="H3171" s="14">
        <f t="shared" si="4"/>
        <v>7.133580509</v>
      </c>
      <c r="I3171" s="14">
        <f>IFERROR(__xludf.DUMMYFUNCTION("FILTER(WholeNMJData!D:D,WholeNMJData!$B:$B=$B3171)"),174.0089)</f>
        <v>174.0089</v>
      </c>
    </row>
    <row r="3172">
      <c r="A3172" s="3"/>
      <c r="B3172" s="3" t="str">
        <f t="shared" si="3"/>
        <v>shi_06m_m67_a3_003</v>
      </c>
      <c r="C3172" s="9" t="s">
        <v>3213</v>
      </c>
      <c r="D3172" s="12">
        <v>3.0</v>
      </c>
      <c r="E3172" s="12">
        <v>1208.356</v>
      </c>
      <c r="F3172" s="12">
        <v>0.099861</v>
      </c>
      <c r="G3172" s="14">
        <f>IFERROR(__xludf.DUMMYFUNCTION("FILTER(WholeNMJData!E:E,WholeNMJData!$B:$B=$B3172)"),179.6834)</f>
        <v>179.6834</v>
      </c>
      <c r="H3172" s="14">
        <f t="shared" si="4"/>
        <v>6.724917271</v>
      </c>
      <c r="I3172" s="14">
        <f>IFERROR(__xludf.DUMMYFUNCTION("FILTER(WholeNMJData!D:D,WholeNMJData!$B:$B=$B3172)"),174.0089)</f>
        <v>174.0089</v>
      </c>
    </row>
    <row r="3173">
      <c r="A3173" s="3"/>
      <c r="B3173" s="3" t="str">
        <f t="shared" si="3"/>
        <v>shi_06m_m67_a3_003</v>
      </c>
      <c r="C3173" s="9" t="s">
        <v>3214</v>
      </c>
      <c r="D3173" s="12">
        <v>3.0</v>
      </c>
      <c r="E3173" s="12">
        <v>1392.098</v>
      </c>
      <c r="F3173" s="12">
        <v>0.437123</v>
      </c>
      <c r="G3173" s="14">
        <f>IFERROR(__xludf.DUMMYFUNCTION("FILTER(WholeNMJData!E:E,WholeNMJData!$B:$B=$B3173)"),179.6834)</f>
        <v>179.6834</v>
      </c>
      <c r="H3173" s="14">
        <f t="shared" si="4"/>
        <v>7.747504778</v>
      </c>
      <c r="I3173" s="14">
        <f>IFERROR(__xludf.DUMMYFUNCTION("FILTER(WholeNMJData!D:D,WholeNMJData!$B:$B=$B3173)"),174.0089)</f>
        <v>174.0089</v>
      </c>
    </row>
    <row r="3174">
      <c r="A3174" s="3"/>
      <c r="B3174" s="3" t="str">
        <f t="shared" si="3"/>
        <v>shi_06m_m67_a3_003</v>
      </c>
      <c r="C3174" s="9" t="s">
        <v>3215</v>
      </c>
      <c r="D3174" s="12">
        <v>16.0</v>
      </c>
      <c r="E3174" s="12">
        <v>1648.527</v>
      </c>
      <c r="F3174" s="12">
        <v>0.538031</v>
      </c>
      <c r="G3174" s="14">
        <f>IFERROR(__xludf.DUMMYFUNCTION("FILTER(WholeNMJData!E:E,WholeNMJData!$B:$B=$B3174)"),179.6834)</f>
        <v>179.6834</v>
      </c>
      <c r="H3174" s="14">
        <f t="shared" si="4"/>
        <v>9.174620471</v>
      </c>
      <c r="I3174" s="14">
        <f>IFERROR(__xludf.DUMMYFUNCTION("FILTER(WholeNMJData!D:D,WholeNMJData!$B:$B=$B3174)"),174.0089)</f>
        <v>174.0089</v>
      </c>
    </row>
    <row r="3175">
      <c r="A3175" s="3"/>
      <c r="B3175" s="3" t="str">
        <f t="shared" si="3"/>
        <v>shi_06m_m67_a3_003</v>
      </c>
      <c r="C3175" s="9" t="s">
        <v>3216</v>
      </c>
      <c r="D3175" s="12">
        <v>7.0</v>
      </c>
      <c r="E3175" s="12">
        <v>1611.9</v>
      </c>
      <c r="F3175" s="12">
        <v>0.374124</v>
      </c>
      <c r="G3175" s="14">
        <f>IFERROR(__xludf.DUMMYFUNCTION("FILTER(WholeNMJData!E:E,WholeNMJData!$B:$B=$B3175)"),179.6834)</f>
        <v>179.6834</v>
      </c>
      <c r="H3175" s="14">
        <f t="shared" si="4"/>
        <v>8.970778603</v>
      </c>
      <c r="I3175" s="14">
        <f>IFERROR(__xludf.DUMMYFUNCTION("FILTER(WholeNMJData!D:D,WholeNMJData!$B:$B=$B3175)"),174.0089)</f>
        <v>174.0089</v>
      </c>
    </row>
    <row r="3176">
      <c r="A3176" s="3"/>
      <c r="B3176" s="3" t="str">
        <f t="shared" si="3"/>
        <v>shi_06m_m67_a3_003</v>
      </c>
      <c r="C3176" s="9" t="s">
        <v>3217</v>
      </c>
      <c r="D3176" s="12">
        <v>22.0</v>
      </c>
      <c r="E3176" s="12">
        <v>2059.309</v>
      </c>
      <c r="F3176" s="12">
        <v>1.005126</v>
      </c>
      <c r="G3176" s="14">
        <f>IFERROR(__xludf.DUMMYFUNCTION("FILTER(WholeNMJData!E:E,WholeNMJData!$B:$B=$B3176)"),179.6834)</f>
        <v>179.6834</v>
      </c>
      <c r="H3176" s="14">
        <f t="shared" si="4"/>
        <v>11.46076377</v>
      </c>
      <c r="I3176" s="14">
        <f>IFERROR(__xludf.DUMMYFUNCTION("FILTER(WholeNMJData!D:D,WholeNMJData!$B:$B=$B3176)"),174.0089)</f>
        <v>174.0089</v>
      </c>
    </row>
    <row r="3177">
      <c r="A3177" s="3"/>
      <c r="B3177" s="3" t="str">
        <f t="shared" si="3"/>
        <v>shi_06m_m67_a3_003</v>
      </c>
      <c r="C3177" s="9" t="s">
        <v>3218</v>
      </c>
      <c r="D3177" s="12">
        <v>11.0</v>
      </c>
      <c r="E3177" s="12">
        <v>1622.014</v>
      </c>
      <c r="F3177" s="12">
        <v>0.593843</v>
      </c>
      <c r="G3177" s="14">
        <f>IFERROR(__xludf.DUMMYFUNCTION("FILTER(WholeNMJData!E:E,WholeNMJData!$B:$B=$B3177)"),179.6834)</f>
        <v>179.6834</v>
      </c>
      <c r="H3177" s="14">
        <f t="shared" si="4"/>
        <v>9.027066496</v>
      </c>
      <c r="I3177" s="14">
        <f>IFERROR(__xludf.DUMMYFUNCTION("FILTER(WholeNMJData!D:D,WholeNMJData!$B:$B=$B3177)"),174.0089)</f>
        <v>174.0089</v>
      </c>
    </row>
    <row r="3178">
      <c r="A3178" s="3"/>
      <c r="B3178" s="3" t="str">
        <f t="shared" si="3"/>
        <v>shi_06m_m67_a3_003</v>
      </c>
      <c r="C3178" s="9" t="s">
        <v>3219</v>
      </c>
      <c r="D3178" s="12">
        <v>22.0</v>
      </c>
      <c r="E3178" s="12">
        <v>1793.812</v>
      </c>
      <c r="F3178" s="12">
        <v>0.682961</v>
      </c>
      <c r="G3178" s="14">
        <f>IFERROR(__xludf.DUMMYFUNCTION("FILTER(WholeNMJData!E:E,WholeNMJData!$B:$B=$B3178)"),179.6834)</f>
        <v>179.6834</v>
      </c>
      <c r="H3178" s="14">
        <f t="shared" si="4"/>
        <v>9.983181529</v>
      </c>
      <c r="I3178" s="14">
        <f>IFERROR(__xludf.DUMMYFUNCTION("FILTER(WholeNMJData!D:D,WholeNMJData!$B:$B=$B3178)"),174.0089)</f>
        <v>174.0089</v>
      </c>
    </row>
    <row r="3179">
      <c r="A3179" s="3"/>
      <c r="B3179" s="3" t="str">
        <f t="shared" si="3"/>
        <v>shi_06m_m67_a3_003</v>
      </c>
      <c r="C3179" s="9" t="s">
        <v>3220</v>
      </c>
      <c r="D3179" s="12">
        <v>16.0</v>
      </c>
      <c r="E3179" s="12">
        <v>1817.671</v>
      </c>
      <c r="F3179" s="12">
        <v>0.948002</v>
      </c>
      <c r="G3179" s="14">
        <f>IFERROR(__xludf.DUMMYFUNCTION("FILTER(WholeNMJData!E:E,WholeNMJData!$B:$B=$B3179)"),179.6834)</f>
        <v>179.6834</v>
      </c>
      <c r="H3179" s="14">
        <f t="shared" si="4"/>
        <v>10.11596508</v>
      </c>
      <c r="I3179" s="14">
        <f>IFERROR(__xludf.DUMMYFUNCTION("FILTER(WholeNMJData!D:D,WholeNMJData!$B:$B=$B3179)"),174.0089)</f>
        <v>174.0089</v>
      </c>
    </row>
    <row r="3180">
      <c r="A3180" s="3"/>
      <c r="B3180" s="3" t="str">
        <f t="shared" si="3"/>
        <v>shi_06m_m67_a3_003</v>
      </c>
      <c r="C3180" s="9" t="s">
        <v>3221</v>
      </c>
      <c r="D3180" s="12">
        <v>10.0</v>
      </c>
      <c r="E3180" s="12">
        <v>1646.441</v>
      </c>
      <c r="F3180" s="12">
        <v>0.453333</v>
      </c>
      <c r="G3180" s="14">
        <f>IFERROR(__xludf.DUMMYFUNCTION("FILTER(WholeNMJData!E:E,WholeNMJData!$B:$B=$B3180)"),179.6834)</f>
        <v>179.6834</v>
      </c>
      <c r="H3180" s="14">
        <f t="shared" si="4"/>
        <v>9.163011163</v>
      </c>
      <c r="I3180" s="14">
        <f>IFERROR(__xludf.DUMMYFUNCTION("FILTER(WholeNMJData!D:D,WholeNMJData!$B:$B=$B3180)"),174.0089)</f>
        <v>174.0089</v>
      </c>
    </row>
    <row r="3181">
      <c r="A3181" s="3"/>
      <c r="B3181" s="3" t="str">
        <f t="shared" si="3"/>
        <v>shi_06m_m67_a3_003</v>
      </c>
      <c r="C3181" s="9" t="s">
        <v>3222</v>
      </c>
      <c r="D3181" s="12">
        <v>8.0</v>
      </c>
      <c r="E3181" s="12">
        <v>1582.017</v>
      </c>
      <c r="F3181" s="12">
        <v>1.194899</v>
      </c>
      <c r="G3181" s="14">
        <f>IFERROR(__xludf.DUMMYFUNCTION("FILTER(WholeNMJData!E:E,WholeNMJData!$B:$B=$B3181)"),179.6834)</f>
        <v>179.6834</v>
      </c>
      <c r="H3181" s="14">
        <f t="shared" si="4"/>
        <v>8.804469417</v>
      </c>
      <c r="I3181" s="14">
        <f>IFERROR(__xludf.DUMMYFUNCTION("FILTER(WholeNMJData!D:D,WholeNMJData!$B:$B=$B3181)"),174.0089)</f>
        <v>174.0089</v>
      </c>
    </row>
    <row r="3182">
      <c r="A3182" s="3"/>
      <c r="B3182" s="3" t="str">
        <f t="shared" si="3"/>
        <v>shi_06m_m67_a3_003</v>
      </c>
      <c r="C3182" s="9" t="s">
        <v>3223</v>
      </c>
      <c r="D3182" s="12">
        <v>4.0</v>
      </c>
      <c r="E3182" s="12">
        <v>1386.756</v>
      </c>
      <c r="F3182" s="12">
        <v>0.479333</v>
      </c>
      <c r="G3182" s="14">
        <f>IFERROR(__xludf.DUMMYFUNCTION("FILTER(WholeNMJData!E:E,WholeNMJData!$B:$B=$B3182)"),179.6834)</f>
        <v>179.6834</v>
      </c>
      <c r="H3182" s="14">
        <f t="shared" si="4"/>
        <v>7.717774708</v>
      </c>
      <c r="I3182" s="14">
        <f>IFERROR(__xludf.DUMMYFUNCTION("FILTER(WholeNMJData!D:D,WholeNMJData!$B:$B=$B3182)"),174.0089)</f>
        <v>174.0089</v>
      </c>
    </row>
    <row r="3183">
      <c r="A3183" s="3"/>
      <c r="B3183" s="3" t="str">
        <f t="shared" si="3"/>
        <v>shi_06m_m67_a3_003</v>
      </c>
      <c r="C3183" s="9" t="s">
        <v>3224</v>
      </c>
      <c r="D3183" s="12">
        <v>3.0</v>
      </c>
      <c r="E3183" s="12">
        <v>1867.075</v>
      </c>
      <c r="F3183" s="12">
        <v>0.570318</v>
      </c>
      <c r="G3183" s="14">
        <f>IFERROR(__xludf.DUMMYFUNCTION("FILTER(WholeNMJData!E:E,WholeNMJData!$B:$B=$B3183)"),179.6834)</f>
        <v>179.6834</v>
      </c>
      <c r="H3183" s="14">
        <f t="shared" si="4"/>
        <v>10.39091535</v>
      </c>
      <c r="I3183" s="14">
        <f>IFERROR(__xludf.DUMMYFUNCTION("FILTER(WholeNMJData!D:D,WholeNMJData!$B:$B=$B3183)"),174.0089)</f>
        <v>174.0089</v>
      </c>
    </row>
    <row r="3184">
      <c r="A3184" s="3"/>
      <c r="B3184" s="3" t="str">
        <f t="shared" si="3"/>
        <v>shi_06m_m67_a3_003</v>
      </c>
      <c r="C3184" s="9" t="s">
        <v>3225</v>
      </c>
      <c r="D3184" s="12">
        <v>4.0</v>
      </c>
      <c r="E3184" s="12">
        <v>1662.354</v>
      </c>
      <c r="F3184" s="12">
        <v>0.458811</v>
      </c>
      <c r="G3184" s="14">
        <f>IFERROR(__xludf.DUMMYFUNCTION("FILTER(WholeNMJData!E:E,WholeNMJData!$B:$B=$B3184)"),179.6834)</f>
        <v>179.6834</v>
      </c>
      <c r="H3184" s="14">
        <f t="shared" si="4"/>
        <v>9.251572488</v>
      </c>
      <c r="I3184" s="14">
        <f>IFERROR(__xludf.DUMMYFUNCTION("FILTER(WholeNMJData!D:D,WholeNMJData!$B:$B=$B3184)"),174.0089)</f>
        <v>174.0089</v>
      </c>
    </row>
    <row r="3185">
      <c r="A3185" s="3"/>
      <c r="B3185" s="3" t="str">
        <f t="shared" si="3"/>
        <v>shi_06m_m67_a3_003</v>
      </c>
      <c r="C3185" s="9" t="s">
        <v>3226</v>
      </c>
      <c r="D3185" s="12">
        <v>4.0</v>
      </c>
      <c r="E3185" s="12">
        <v>1576.655</v>
      </c>
      <c r="F3185" s="12">
        <v>0.264433</v>
      </c>
      <c r="G3185" s="14">
        <f>IFERROR(__xludf.DUMMYFUNCTION("FILTER(WholeNMJData!E:E,WholeNMJData!$B:$B=$B3185)"),179.6834)</f>
        <v>179.6834</v>
      </c>
      <c r="H3185" s="14">
        <f t="shared" si="4"/>
        <v>8.77462804</v>
      </c>
      <c r="I3185" s="14">
        <f>IFERROR(__xludf.DUMMYFUNCTION("FILTER(WholeNMJData!D:D,WholeNMJData!$B:$B=$B3185)"),174.0089)</f>
        <v>174.0089</v>
      </c>
    </row>
    <row r="3186">
      <c r="A3186" s="3"/>
      <c r="B3186" s="3" t="str">
        <f t="shared" si="3"/>
        <v>shi_06m_m67_a3_003</v>
      </c>
      <c r="C3186" s="9" t="s">
        <v>3227</v>
      </c>
      <c r="D3186" s="12">
        <v>3.0</v>
      </c>
      <c r="E3186" s="12">
        <v>1603.779</v>
      </c>
      <c r="F3186" s="12">
        <v>0.539198</v>
      </c>
      <c r="G3186" s="14">
        <f>IFERROR(__xludf.DUMMYFUNCTION("FILTER(WholeNMJData!E:E,WholeNMJData!$B:$B=$B3186)"),179.6834)</f>
        <v>179.6834</v>
      </c>
      <c r="H3186" s="14">
        <f t="shared" si="4"/>
        <v>8.925582441</v>
      </c>
      <c r="I3186" s="14">
        <f>IFERROR(__xludf.DUMMYFUNCTION("FILTER(WholeNMJData!D:D,WholeNMJData!$B:$B=$B3186)"),174.0089)</f>
        <v>174.0089</v>
      </c>
    </row>
    <row r="3187">
      <c r="A3187" s="3"/>
      <c r="B3187" s="3" t="str">
        <f t="shared" si="3"/>
        <v>shi_06m_m67_a3_003</v>
      </c>
      <c r="C3187" s="9" t="s">
        <v>3228</v>
      </c>
      <c r="D3187" s="12">
        <v>5.0</v>
      </c>
      <c r="E3187" s="12">
        <v>1564.497</v>
      </c>
      <c r="F3187" s="12">
        <v>0.534843</v>
      </c>
      <c r="G3187" s="14">
        <f>IFERROR(__xludf.DUMMYFUNCTION("FILTER(WholeNMJData!E:E,WholeNMJData!$B:$B=$B3187)"),179.6834)</f>
        <v>179.6834</v>
      </c>
      <c r="H3187" s="14">
        <f t="shared" si="4"/>
        <v>8.706964583</v>
      </c>
      <c r="I3187" s="14">
        <f>IFERROR(__xludf.DUMMYFUNCTION("FILTER(WholeNMJData!D:D,WholeNMJData!$B:$B=$B3187)"),174.0089)</f>
        <v>174.0089</v>
      </c>
    </row>
    <row r="3188">
      <c r="A3188" s="3"/>
      <c r="B3188" s="3" t="str">
        <f t="shared" si="3"/>
        <v>shi_06m_m67_a3_003</v>
      </c>
      <c r="C3188" s="9" t="s">
        <v>3229</v>
      </c>
      <c r="D3188" s="12">
        <v>12.0</v>
      </c>
      <c r="E3188" s="12">
        <v>2186.873</v>
      </c>
      <c r="F3188" s="12">
        <v>0.811915</v>
      </c>
      <c r="G3188" s="14">
        <f>IFERROR(__xludf.DUMMYFUNCTION("FILTER(WholeNMJData!E:E,WholeNMJData!$B:$B=$B3188)"),179.6834)</f>
        <v>179.6834</v>
      </c>
      <c r="H3188" s="14">
        <f t="shared" si="4"/>
        <v>12.17070136</v>
      </c>
      <c r="I3188" s="14">
        <f>IFERROR(__xludf.DUMMYFUNCTION("FILTER(WholeNMJData!D:D,WholeNMJData!$B:$B=$B3188)"),174.0089)</f>
        <v>174.0089</v>
      </c>
    </row>
    <row r="3189">
      <c r="A3189" s="3"/>
      <c r="B3189" s="3" t="str">
        <f t="shared" si="3"/>
        <v>shi_06m_m67_a3_003</v>
      </c>
      <c r="C3189" s="9" t="s">
        <v>3230</v>
      </c>
      <c r="D3189" s="12">
        <v>11.0</v>
      </c>
      <c r="E3189" s="12">
        <v>1750.866</v>
      </c>
      <c r="F3189" s="12">
        <v>0.65059</v>
      </c>
      <c r="G3189" s="14">
        <f>IFERROR(__xludf.DUMMYFUNCTION("FILTER(WholeNMJData!E:E,WholeNMJData!$B:$B=$B3189)"),179.6834)</f>
        <v>179.6834</v>
      </c>
      <c r="H3189" s="14">
        <f t="shared" si="4"/>
        <v>9.74417225</v>
      </c>
      <c r="I3189" s="14">
        <f>IFERROR(__xludf.DUMMYFUNCTION("FILTER(WholeNMJData!D:D,WholeNMJData!$B:$B=$B3189)"),174.0089)</f>
        <v>174.0089</v>
      </c>
    </row>
    <row r="3190">
      <c r="A3190" s="3"/>
      <c r="B3190" s="3" t="str">
        <f t="shared" si="3"/>
        <v>shi_06m_m67_a3_003</v>
      </c>
      <c r="C3190" s="9" t="s">
        <v>3231</v>
      </c>
      <c r="D3190" s="12">
        <v>3.0</v>
      </c>
      <c r="E3190" s="12">
        <v>1547.094</v>
      </c>
      <c r="F3190" s="12">
        <v>0.486842</v>
      </c>
      <c r="G3190" s="14">
        <f>IFERROR(__xludf.DUMMYFUNCTION("FILTER(WholeNMJData!E:E,WholeNMJData!$B:$B=$B3190)"),179.6834)</f>
        <v>179.6834</v>
      </c>
      <c r="H3190" s="14">
        <f t="shared" si="4"/>
        <v>8.610110895</v>
      </c>
      <c r="I3190" s="14">
        <f>IFERROR(__xludf.DUMMYFUNCTION("FILTER(WholeNMJData!D:D,WholeNMJData!$B:$B=$B3190)"),174.0089)</f>
        <v>174.0089</v>
      </c>
    </row>
    <row r="3191">
      <c r="A3191" s="3"/>
      <c r="B3191" s="3" t="str">
        <f t="shared" si="3"/>
        <v>shi_06m_m67_a3_003</v>
      </c>
      <c r="C3191" s="9" t="s">
        <v>3232</v>
      </c>
      <c r="D3191" s="12">
        <v>3.0</v>
      </c>
      <c r="E3191" s="12">
        <v>1472.302</v>
      </c>
      <c r="F3191" s="12">
        <v>0.160145</v>
      </c>
      <c r="G3191" s="14">
        <f>IFERROR(__xludf.DUMMYFUNCTION("FILTER(WholeNMJData!E:E,WholeNMJData!$B:$B=$B3191)"),179.6834)</f>
        <v>179.6834</v>
      </c>
      <c r="H3191" s="14">
        <f t="shared" si="4"/>
        <v>8.193867658</v>
      </c>
      <c r="I3191" s="14">
        <f>IFERROR(__xludf.DUMMYFUNCTION("FILTER(WholeNMJData!D:D,WholeNMJData!$B:$B=$B3191)"),174.0089)</f>
        <v>174.0089</v>
      </c>
    </row>
    <row r="3192">
      <c r="A3192" s="3"/>
      <c r="B3192" s="3" t="str">
        <f t="shared" si="3"/>
        <v>shi_06m_m67_a3_003</v>
      </c>
      <c r="C3192" s="9" t="s">
        <v>3233</v>
      </c>
      <c r="D3192" s="12">
        <v>34.0</v>
      </c>
      <c r="E3192" s="12">
        <v>1927.823</v>
      </c>
      <c r="F3192" s="12">
        <v>1.014854</v>
      </c>
      <c r="G3192" s="14">
        <f>IFERROR(__xludf.DUMMYFUNCTION("FILTER(WholeNMJData!E:E,WholeNMJData!$B:$B=$B3192)"),179.6834)</f>
        <v>179.6834</v>
      </c>
      <c r="H3192" s="14">
        <f t="shared" si="4"/>
        <v>10.72899889</v>
      </c>
      <c r="I3192" s="14">
        <f>IFERROR(__xludf.DUMMYFUNCTION("FILTER(WholeNMJData!D:D,WholeNMJData!$B:$B=$B3192)"),174.0089)</f>
        <v>174.0089</v>
      </c>
    </row>
    <row r="3193">
      <c r="A3193" s="3"/>
      <c r="B3193" s="3" t="str">
        <f t="shared" si="3"/>
        <v>shi_06m_m67_a3_003</v>
      </c>
      <c r="C3193" s="9" t="s">
        <v>3234</v>
      </c>
      <c r="D3193" s="12">
        <v>5.0</v>
      </c>
      <c r="E3193" s="12">
        <v>1212.189</v>
      </c>
      <c r="F3193" s="12">
        <v>0.170278</v>
      </c>
      <c r="G3193" s="14">
        <f>IFERROR(__xludf.DUMMYFUNCTION("FILTER(WholeNMJData!E:E,WholeNMJData!$B:$B=$B3193)"),179.6834)</f>
        <v>179.6834</v>
      </c>
      <c r="H3193" s="14">
        <f t="shared" si="4"/>
        <v>6.746249236</v>
      </c>
      <c r="I3193" s="14">
        <f>IFERROR(__xludf.DUMMYFUNCTION("FILTER(WholeNMJData!D:D,WholeNMJData!$B:$B=$B3193)"),174.0089)</f>
        <v>174.0089</v>
      </c>
    </row>
    <row r="3194">
      <c r="A3194" s="3"/>
      <c r="B3194" s="3" t="str">
        <f t="shared" si="3"/>
        <v>shi_06m_m67_a3_003</v>
      </c>
      <c r="C3194" s="9" t="s">
        <v>3235</v>
      </c>
      <c r="D3194" s="12">
        <v>3.0</v>
      </c>
      <c r="E3194" s="12">
        <v>1376.607</v>
      </c>
      <c r="F3194" s="12">
        <v>0.26135</v>
      </c>
      <c r="G3194" s="14">
        <f>IFERROR(__xludf.DUMMYFUNCTION("FILTER(WholeNMJData!E:E,WholeNMJData!$B:$B=$B3194)"),179.6834)</f>
        <v>179.6834</v>
      </c>
      <c r="H3194" s="14">
        <f t="shared" si="4"/>
        <v>7.661292028</v>
      </c>
      <c r="I3194" s="14">
        <f>IFERROR(__xludf.DUMMYFUNCTION("FILTER(WholeNMJData!D:D,WholeNMJData!$B:$B=$B3194)"),174.0089)</f>
        <v>174.0089</v>
      </c>
    </row>
    <row r="3195">
      <c r="A3195" s="3"/>
      <c r="B3195" s="3" t="str">
        <f t="shared" si="3"/>
        <v>shi_06m_m67_a3_003</v>
      </c>
      <c r="C3195" s="9" t="s">
        <v>3236</v>
      </c>
      <c r="D3195" s="12">
        <v>36.0</v>
      </c>
      <c r="E3195" s="12">
        <v>2058.967</v>
      </c>
      <c r="F3195" s="12">
        <v>0.705651</v>
      </c>
      <c r="G3195" s="14">
        <f>IFERROR(__xludf.DUMMYFUNCTION("FILTER(WholeNMJData!E:E,WholeNMJData!$B:$B=$B3195)"),179.6834)</f>
        <v>179.6834</v>
      </c>
      <c r="H3195" s="14">
        <f t="shared" si="4"/>
        <v>11.45886042</v>
      </c>
      <c r="I3195" s="14">
        <f>IFERROR(__xludf.DUMMYFUNCTION("FILTER(WholeNMJData!D:D,WholeNMJData!$B:$B=$B3195)"),174.0089)</f>
        <v>174.0089</v>
      </c>
    </row>
    <row r="3196">
      <c r="A3196" s="3"/>
      <c r="B3196" s="3" t="str">
        <f t="shared" si="3"/>
        <v>shi_06m_m67_a3_003</v>
      </c>
      <c r="C3196" s="9" t="s">
        <v>3237</v>
      </c>
      <c r="D3196" s="12">
        <v>3.0</v>
      </c>
      <c r="E3196" s="12">
        <v>1574.49</v>
      </c>
      <c r="F3196" s="12">
        <v>0.333748</v>
      </c>
      <c r="G3196" s="14">
        <f>IFERROR(__xludf.DUMMYFUNCTION("FILTER(WholeNMJData!E:E,WholeNMJData!$B:$B=$B3196)"),179.6834)</f>
        <v>179.6834</v>
      </c>
      <c r="H3196" s="14">
        <f t="shared" si="4"/>
        <v>8.76257907</v>
      </c>
      <c r="I3196" s="14">
        <f>IFERROR(__xludf.DUMMYFUNCTION("FILTER(WholeNMJData!D:D,WholeNMJData!$B:$B=$B3196)"),174.0089)</f>
        <v>174.0089</v>
      </c>
    </row>
    <row r="3197">
      <c r="A3197" s="3"/>
      <c r="B3197" s="3" t="str">
        <f t="shared" si="3"/>
        <v>shi_06m_m67_a3_003</v>
      </c>
      <c r="C3197" s="9" t="s">
        <v>3238</v>
      </c>
      <c r="D3197" s="12">
        <v>5.0</v>
      </c>
      <c r="E3197" s="12">
        <v>1490.745</v>
      </c>
      <c r="F3197" s="12">
        <v>0.655058</v>
      </c>
      <c r="G3197" s="14">
        <f>IFERROR(__xludf.DUMMYFUNCTION("FILTER(WholeNMJData!E:E,WholeNMJData!$B:$B=$B3197)"),179.6834)</f>
        <v>179.6834</v>
      </c>
      <c r="H3197" s="14">
        <f t="shared" si="4"/>
        <v>8.296509305</v>
      </c>
      <c r="I3197" s="14">
        <f>IFERROR(__xludf.DUMMYFUNCTION("FILTER(WholeNMJData!D:D,WholeNMJData!$B:$B=$B3197)"),174.0089)</f>
        <v>174.0089</v>
      </c>
    </row>
    <row r="3198">
      <c r="A3198" s="3"/>
      <c r="B3198" s="3" t="str">
        <f t="shared" si="3"/>
        <v>shi_06m_m67_a3_003</v>
      </c>
      <c r="C3198" s="9" t="s">
        <v>3239</v>
      </c>
      <c r="D3198" s="12">
        <v>8.0</v>
      </c>
      <c r="E3198" s="12">
        <v>1418.812</v>
      </c>
      <c r="F3198" s="12">
        <v>0.496421</v>
      </c>
      <c r="G3198" s="14">
        <f>IFERROR(__xludf.DUMMYFUNCTION("FILTER(WholeNMJData!E:E,WholeNMJData!$B:$B=$B3198)"),179.6834)</f>
        <v>179.6834</v>
      </c>
      <c r="H3198" s="14">
        <f t="shared" si="4"/>
        <v>7.896177388</v>
      </c>
      <c r="I3198" s="14">
        <f>IFERROR(__xludf.DUMMYFUNCTION("FILTER(WholeNMJData!D:D,WholeNMJData!$B:$B=$B3198)"),174.0089)</f>
        <v>174.0089</v>
      </c>
    </row>
    <row r="3199">
      <c r="A3199" s="3"/>
      <c r="B3199" s="3" t="str">
        <f t="shared" si="3"/>
        <v>shi_06m_m67_a3_003</v>
      </c>
      <c r="C3199" s="9" t="s">
        <v>3240</v>
      </c>
      <c r="D3199" s="12">
        <v>6.0</v>
      </c>
      <c r="E3199" s="12">
        <v>1368.429</v>
      </c>
      <c r="F3199" s="12">
        <v>0.378219</v>
      </c>
      <c r="G3199" s="14">
        <f>IFERROR(__xludf.DUMMYFUNCTION("FILTER(WholeNMJData!E:E,WholeNMJData!$B:$B=$B3199)"),179.6834)</f>
        <v>179.6834</v>
      </c>
      <c r="H3199" s="14">
        <f t="shared" si="4"/>
        <v>7.615778642</v>
      </c>
      <c r="I3199" s="14">
        <f>IFERROR(__xludf.DUMMYFUNCTION("FILTER(WholeNMJData!D:D,WholeNMJData!$B:$B=$B3199)"),174.0089)</f>
        <v>174.0089</v>
      </c>
    </row>
    <row r="3200">
      <c r="A3200" s="3"/>
      <c r="B3200" s="3" t="str">
        <f t="shared" si="3"/>
        <v>shi_06m_m67_a3_003</v>
      </c>
      <c r="C3200" s="9" t="s">
        <v>3241</v>
      </c>
      <c r="D3200" s="12">
        <v>62.0</v>
      </c>
      <c r="E3200" s="12">
        <v>1922.183</v>
      </c>
      <c r="F3200" s="12">
        <v>0.90179</v>
      </c>
      <c r="G3200" s="14">
        <f>IFERROR(__xludf.DUMMYFUNCTION("FILTER(WholeNMJData!E:E,WholeNMJData!$B:$B=$B3200)"),179.6834)</f>
        <v>179.6834</v>
      </c>
      <c r="H3200" s="14">
        <f t="shared" si="4"/>
        <v>10.69761035</v>
      </c>
      <c r="I3200" s="14">
        <f>IFERROR(__xludf.DUMMYFUNCTION("FILTER(WholeNMJData!D:D,WholeNMJData!$B:$B=$B3200)"),174.0089)</f>
        <v>174.0089</v>
      </c>
    </row>
    <row r="3201">
      <c r="A3201" s="3"/>
      <c r="B3201" s="3" t="str">
        <f t="shared" si="3"/>
        <v>shi_06m_m67_a3_003</v>
      </c>
      <c r="C3201" s="9" t="s">
        <v>3242</v>
      </c>
      <c r="D3201" s="12">
        <v>9.0</v>
      </c>
      <c r="E3201" s="12">
        <v>1452.934</v>
      </c>
      <c r="F3201" s="12">
        <v>0.459489</v>
      </c>
      <c r="G3201" s="14">
        <f>IFERROR(__xludf.DUMMYFUNCTION("FILTER(WholeNMJData!E:E,WholeNMJData!$B:$B=$B3201)"),179.6834)</f>
        <v>179.6834</v>
      </c>
      <c r="H3201" s="14">
        <f t="shared" si="4"/>
        <v>8.086078068</v>
      </c>
      <c r="I3201" s="14">
        <f>IFERROR(__xludf.DUMMYFUNCTION("FILTER(WholeNMJData!D:D,WholeNMJData!$B:$B=$B3201)"),174.0089)</f>
        <v>174.0089</v>
      </c>
    </row>
    <row r="3202">
      <c r="A3202" s="3"/>
      <c r="B3202" s="3" t="str">
        <f t="shared" si="3"/>
        <v>shi_06m_m67_a3_003</v>
      </c>
      <c r="C3202" s="9" t="s">
        <v>3243</v>
      </c>
      <c r="D3202" s="12">
        <v>28.0</v>
      </c>
      <c r="E3202" s="12">
        <v>2662.748</v>
      </c>
      <c r="F3202" s="12">
        <v>0.716414</v>
      </c>
      <c r="G3202" s="14">
        <f>IFERROR(__xludf.DUMMYFUNCTION("FILTER(WholeNMJData!E:E,WholeNMJData!$B:$B=$B3202)"),179.6834)</f>
        <v>179.6834</v>
      </c>
      <c r="H3202" s="14">
        <f t="shared" si="4"/>
        <v>14.81910961</v>
      </c>
      <c r="I3202" s="14">
        <f>IFERROR(__xludf.DUMMYFUNCTION("FILTER(WholeNMJData!D:D,WholeNMJData!$B:$B=$B3202)"),174.0089)</f>
        <v>174.0089</v>
      </c>
    </row>
    <row r="3203">
      <c r="A3203" s="3"/>
      <c r="B3203" s="3" t="str">
        <f t="shared" si="3"/>
        <v>shi_06m_m67_a3_003</v>
      </c>
      <c r="C3203" s="9" t="s">
        <v>3244</v>
      </c>
      <c r="D3203" s="12">
        <v>28.0</v>
      </c>
      <c r="E3203" s="12">
        <v>1946.41</v>
      </c>
      <c r="F3203" s="12">
        <v>0.750127</v>
      </c>
      <c r="G3203" s="14">
        <f>IFERROR(__xludf.DUMMYFUNCTION("FILTER(WholeNMJData!E:E,WholeNMJData!$B:$B=$B3203)"),179.6834)</f>
        <v>179.6834</v>
      </c>
      <c r="H3203" s="14">
        <f t="shared" si="4"/>
        <v>10.83244195</v>
      </c>
      <c r="I3203" s="14">
        <f>IFERROR(__xludf.DUMMYFUNCTION("FILTER(WholeNMJData!D:D,WholeNMJData!$B:$B=$B3203)"),174.0089)</f>
        <v>174.0089</v>
      </c>
    </row>
    <row r="3204">
      <c r="A3204" s="3"/>
      <c r="B3204" s="3" t="str">
        <f t="shared" si="3"/>
        <v>shi_06m_m67_a3_003</v>
      </c>
      <c r="C3204" s="9" t="s">
        <v>3245</v>
      </c>
      <c r="D3204" s="12">
        <v>3.0</v>
      </c>
      <c r="E3204" s="12">
        <v>1425.577</v>
      </c>
      <c r="F3204" s="12">
        <v>0.163147</v>
      </c>
      <c r="G3204" s="14">
        <f>IFERROR(__xludf.DUMMYFUNCTION("FILTER(WholeNMJData!E:E,WholeNMJData!$B:$B=$B3204)"),179.6834)</f>
        <v>179.6834</v>
      </c>
      <c r="H3204" s="14">
        <f t="shared" si="4"/>
        <v>7.933826942</v>
      </c>
      <c r="I3204" s="14">
        <f>IFERROR(__xludf.DUMMYFUNCTION("FILTER(WholeNMJData!D:D,WholeNMJData!$B:$B=$B3204)"),174.0089)</f>
        <v>174.0089</v>
      </c>
    </row>
    <row r="3205">
      <c r="A3205" s="3"/>
      <c r="B3205" s="3" t="str">
        <f t="shared" si="3"/>
        <v>shi_06m_m67_a3_003</v>
      </c>
      <c r="C3205" s="9" t="s">
        <v>3246</v>
      </c>
      <c r="D3205" s="12">
        <v>73.0</v>
      </c>
      <c r="E3205" s="12">
        <v>2288.738</v>
      </c>
      <c r="F3205" s="12">
        <v>1.002313</v>
      </c>
      <c r="G3205" s="14">
        <f>IFERROR(__xludf.DUMMYFUNCTION("FILTER(WholeNMJData!E:E,WholeNMJData!$B:$B=$B3205)"),179.6834)</f>
        <v>179.6834</v>
      </c>
      <c r="H3205" s="14">
        <f t="shared" si="4"/>
        <v>12.73761516</v>
      </c>
      <c r="I3205" s="14">
        <f>IFERROR(__xludf.DUMMYFUNCTION("FILTER(WholeNMJData!D:D,WholeNMJData!$B:$B=$B3205)"),174.0089)</f>
        <v>174.0089</v>
      </c>
    </row>
    <row r="3206">
      <c r="A3206" s="3"/>
      <c r="B3206" s="3" t="str">
        <f t="shared" si="3"/>
        <v>shi_06m_m67_a3_003</v>
      </c>
      <c r="C3206" s="9" t="s">
        <v>3247</v>
      </c>
      <c r="D3206" s="12">
        <v>4.0</v>
      </c>
      <c r="E3206" s="12">
        <v>1831.747</v>
      </c>
      <c r="F3206" s="12">
        <v>0.920584</v>
      </c>
      <c r="G3206" s="14">
        <f>IFERROR(__xludf.DUMMYFUNCTION("FILTER(WholeNMJData!E:E,WholeNMJData!$B:$B=$B3206)"),179.6834)</f>
        <v>179.6834</v>
      </c>
      <c r="H3206" s="14">
        <f t="shared" si="4"/>
        <v>10.19430287</v>
      </c>
      <c r="I3206" s="14">
        <f>IFERROR(__xludf.DUMMYFUNCTION("FILTER(WholeNMJData!D:D,WholeNMJData!$B:$B=$B3206)"),174.0089)</f>
        <v>174.0089</v>
      </c>
    </row>
    <row r="3207">
      <c r="A3207" s="3"/>
      <c r="B3207" s="3" t="str">
        <f t="shared" si="3"/>
        <v>shi_06m_m67_a3_003</v>
      </c>
      <c r="C3207" s="9" t="s">
        <v>3248</v>
      </c>
      <c r="D3207" s="12">
        <v>10.0</v>
      </c>
      <c r="E3207" s="12">
        <v>1373.667</v>
      </c>
      <c r="F3207" s="12">
        <v>0.899035</v>
      </c>
      <c r="G3207" s="14">
        <f>IFERROR(__xludf.DUMMYFUNCTION("FILTER(WholeNMJData!E:E,WholeNMJData!$B:$B=$B3207)"),179.6834)</f>
        <v>179.6834</v>
      </c>
      <c r="H3207" s="14">
        <f t="shared" si="4"/>
        <v>7.644929916</v>
      </c>
      <c r="I3207" s="14">
        <f>IFERROR(__xludf.DUMMYFUNCTION("FILTER(WholeNMJData!D:D,WholeNMJData!$B:$B=$B3207)"),174.0089)</f>
        <v>174.0089</v>
      </c>
    </row>
    <row r="3208">
      <c r="A3208" s="3"/>
      <c r="B3208" s="3" t="str">
        <f t="shared" si="3"/>
        <v>shi_06m_m67_a3_003</v>
      </c>
      <c r="C3208" s="9" t="s">
        <v>3249</v>
      </c>
      <c r="D3208" s="12">
        <v>8.0</v>
      </c>
      <c r="E3208" s="12">
        <v>1868.512</v>
      </c>
      <c r="F3208" s="12">
        <v>0.434039</v>
      </c>
      <c r="G3208" s="14">
        <f>IFERROR(__xludf.DUMMYFUNCTION("FILTER(WholeNMJData!E:E,WholeNMJData!$B:$B=$B3208)"),179.6834)</f>
        <v>179.6834</v>
      </c>
      <c r="H3208" s="14">
        <f t="shared" si="4"/>
        <v>10.39891275</v>
      </c>
      <c r="I3208" s="14">
        <f>IFERROR(__xludf.DUMMYFUNCTION("FILTER(WholeNMJData!D:D,WholeNMJData!$B:$B=$B3208)"),174.0089)</f>
        <v>174.0089</v>
      </c>
    </row>
    <row r="3209">
      <c r="A3209" s="3"/>
      <c r="B3209" s="3" t="str">
        <f t="shared" si="3"/>
        <v>shi_06m_m67_a3_003</v>
      </c>
      <c r="C3209" s="9" t="s">
        <v>3250</v>
      </c>
      <c r="D3209" s="12">
        <v>3.0</v>
      </c>
      <c r="E3209" s="12">
        <v>1348.169</v>
      </c>
      <c r="F3209" s="12">
        <v>0.19634</v>
      </c>
      <c r="G3209" s="14">
        <f>IFERROR(__xludf.DUMMYFUNCTION("FILTER(WholeNMJData!E:E,WholeNMJData!$B:$B=$B3209)"),179.6834)</f>
        <v>179.6834</v>
      </c>
      <c r="H3209" s="14">
        <f t="shared" si="4"/>
        <v>7.503024765</v>
      </c>
      <c r="I3209" s="14">
        <f>IFERROR(__xludf.DUMMYFUNCTION("FILTER(WholeNMJData!D:D,WholeNMJData!$B:$B=$B3209)"),174.0089)</f>
        <v>174.0089</v>
      </c>
    </row>
    <row r="3210">
      <c r="A3210" s="3"/>
      <c r="B3210" s="3" t="str">
        <f t="shared" si="3"/>
        <v>shi_06m_m67_a3_003</v>
      </c>
      <c r="C3210" s="9" t="s">
        <v>3251</v>
      </c>
      <c r="D3210" s="12">
        <v>4.0</v>
      </c>
      <c r="E3210" s="12">
        <v>1415.735</v>
      </c>
      <c r="F3210" s="12">
        <v>0.427688</v>
      </c>
      <c r="G3210" s="14">
        <f>IFERROR(__xludf.DUMMYFUNCTION("FILTER(WholeNMJData!E:E,WholeNMJData!$B:$B=$B3210)"),179.6834)</f>
        <v>179.6834</v>
      </c>
      <c r="H3210" s="14">
        <f t="shared" si="4"/>
        <v>7.879052823</v>
      </c>
      <c r="I3210" s="14">
        <f>IFERROR(__xludf.DUMMYFUNCTION("FILTER(WholeNMJData!D:D,WholeNMJData!$B:$B=$B3210)"),174.0089)</f>
        <v>174.0089</v>
      </c>
    </row>
    <row r="3211">
      <c r="A3211" s="3"/>
      <c r="B3211" s="3" t="str">
        <f t="shared" si="3"/>
        <v>shi_06m_m67_a3_003</v>
      </c>
      <c r="C3211" s="9" t="s">
        <v>3252</v>
      </c>
      <c r="D3211" s="12">
        <v>6.0</v>
      </c>
      <c r="E3211" s="12">
        <v>1818.333</v>
      </c>
      <c r="F3211" s="12">
        <v>0.682445</v>
      </c>
      <c r="G3211" s="14">
        <f>IFERROR(__xludf.DUMMYFUNCTION("FILTER(WholeNMJData!E:E,WholeNMJData!$B:$B=$B3211)"),179.6834)</f>
        <v>179.6834</v>
      </c>
      <c r="H3211" s="14">
        <f t="shared" si="4"/>
        <v>10.11964934</v>
      </c>
      <c r="I3211" s="14">
        <f>IFERROR(__xludf.DUMMYFUNCTION("FILTER(WholeNMJData!D:D,WholeNMJData!$B:$B=$B3211)"),174.0089)</f>
        <v>174.0089</v>
      </c>
    </row>
    <row r="3212">
      <c r="A3212" s="3"/>
      <c r="B3212" s="3" t="str">
        <f t="shared" si="3"/>
        <v>shi_06m_m67_a3_003</v>
      </c>
      <c r="C3212" s="9" t="s">
        <v>3253</v>
      </c>
      <c r="D3212" s="12">
        <v>3.0</v>
      </c>
      <c r="E3212" s="12">
        <v>1917.972</v>
      </c>
      <c r="F3212" s="12">
        <v>0.653076</v>
      </c>
      <c r="G3212" s="14">
        <f>IFERROR(__xludf.DUMMYFUNCTION("FILTER(WholeNMJData!E:E,WholeNMJData!$B:$B=$B3212)"),179.6834)</f>
        <v>179.6834</v>
      </c>
      <c r="H3212" s="14">
        <f t="shared" si="4"/>
        <v>10.67417469</v>
      </c>
      <c r="I3212" s="14">
        <f>IFERROR(__xludf.DUMMYFUNCTION("FILTER(WholeNMJData!D:D,WholeNMJData!$B:$B=$B3212)"),174.0089)</f>
        <v>174.0089</v>
      </c>
    </row>
    <row r="3213">
      <c r="A3213" s="3"/>
      <c r="B3213" s="3" t="str">
        <f t="shared" si="3"/>
        <v>shi_06m_m67_a3_003</v>
      </c>
      <c r="C3213" s="9" t="s">
        <v>3254</v>
      </c>
      <c r="D3213" s="12">
        <v>57.0</v>
      </c>
      <c r="E3213" s="12">
        <v>2210.908</v>
      </c>
      <c r="F3213" s="12">
        <v>1.117082</v>
      </c>
      <c r="G3213" s="14">
        <f>IFERROR(__xludf.DUMMYFUNCTION("FILTER(WholeNMJData!E:E,WholeNMJData!$B:$B=$B3213)"),179.6834)</f>
        <v>179.6834</v>
      </c>
      <c r="H3213" s="14">
        <f t="shared" si="4"/>
        <v>12.30446441</v>
      </c>
      <c r="I3213" s="14">
        <f>IFERROR(__xludf.DUMMYFUNCTION("FILTER(WholeNMJData!D:D,WholeNMJData!$B:$B=$B3213)"),174.0089)</f>
        <v>174.0089</v>
      </c>
    </row>
    <row r="3214">
      <c r="A3214" s="3"/>
      <c r="B3214" s="3" t="str">
        <f t="shared" si="3"/>
        <v>shi_06m_m67_a3_003</v>
      </c>
      <c r="C3214" s="9" t="s">
        <v>3255</v>
      </c>
      <c r="D3214" s="12">
        <v>22.0</v>
      </c>
      <c r="E3214" s="12">
        <v>2094.145</v>
      </c>
      <c r="F3214" s="12">
        <v>0.793659</v>
      </c>
      <c r="G3214" s="14">
        <f>IFERROR(__xludf.DUMMYFUNCTION("FILTER(WholeNMJData!E:E,WholeNMJData!$B:$B=$B3214)"),179.6834)</f>
        <v>179.6834</v>
      </c>
      <c r="H3214" s="14">
        <f t="shared" si="4"/>
        <v>11.6546381</v>
      </c>
      <c r="I3214" s="14">
        <f>IFERROR(__xludf.DUMMYFUNCTION("FILTER(WholeNMJData!D:D,WholeNMJData!$B:$B=$B3214)"),174.0089)</f>
        <v>174.0089</v>
      </c>
    </row>
    <row r="3215">
      <c r="A3215" s="3"/>
      <c r="B3215" s="3" t="str">
        <f t="shared" si="3"/>
        <v>shi_06m_m67_a3_003</v>
      </c>
      <c r="C3215" s="9" t="s">
        <v>3256</v>
      </c>
      <c r="D3215" s="12">
        <v>11.0</v>
      </c>
      <c r="E3215" s="12">
        <v>1729.116</v>
      </c>
      <c r="F3215" s="12">
        <v>0.615297</v>
      </c>
      <c r="G3215" s="14">
        <f>IFERROR(__xludf.DUMMYFUNCTION("FILTER(WholeNMJData!E:E,WholeNMJData!$B:$B=$B3215)"),179.6834)</f>
        <v>179.6834</v>
      </c>
      <c r="H3215" s="14">
        <f t="shared" si="4"/>
        <v>9.623126009</v>
      </c>
      <c r="I3215" s="14">
        <f>IFERROR(__xludf.DUMMYFUNCTION("FILTER(WholeNMJData!D:D,WholeNMJData!$B:$B=$B3215)"),174.0089)</f>
        <v>174.0089</v>
      </c>
    </row>
    <row r="3216">
      <c r="A3216" s="3"/>
      <c r="B3216" s="3" t="str">
        <f t="shared" si="3"/>
        <v>shi_06m_m67_a3_003</v>
      </c>
      <c r="C3216" s="9" t="s">
        <v>3257</v>
      </c>
      <c r="D3216" s="12">
        <v>7.0</v>
      </c>
      <c r="E3216" s="12">
        <v>1660.62</v>
      </c>
      <c r="F3216" s="12">
        <v>0.611961</v>
      </c>
      <c r="G3216" s="14">
        <f>IFERROR(__xludf.DUMMYFUNCTION("FILTER(WholeNMJData!E:E,WholeNMJData!$B:$B=$B3216)"),179.6834)</f>
        <v>179.6834</v>
      </c>
      <c r="H3216" s="14">
        <f t="shared" si="4"/>
        <v>9.241922181</v>
      </c>
      <c r="I3216" s="14">
        <f>IFERROR(__xludf.DUMMYFUNCTION("FILTER(WholeNMJData!D:D,WholeNMJData!$B:$B=$B3216)"),174.0089)</f>
        <v>174.0089</v>
      </c>
    </row>
    <row r="3217">
      <c r="A3217" s="3"/>
      <c r="B3217" s="3" t="str">
        <f t="shared" si="3"/>
        <v>shi_06m_m67_a3_003</v>
      </c>
      <c r="C3217" s="9" t="s">
        <v>3258</v>
      </c>
      <c r="D3217" s="12">
        <v>8.0</v>
      </c>
      <c r="E3217" s="12">
        <v>1441.708</v>
      </c>
      <c r="F3217" s="12">
        <v>0.816515</v>
      </c>
      <c r="G3217" s="14">
        <f>IFERROR(__xludf.DUMMYFUNCTION("FILTER(WholeNMJData!E:E,WholeNMJData!$B:$B=$B3217)"),179.6834)</f>
        <v>179.6834</v>
      </c>
      <c r="H3217" s="14">
        <f t="shared" si="4"/>
        <v>8.023601512</v>
      </c>
      <c r="I3217" s="14">
        <f>IFERROR(__xludf.DUMMYFUNCTION("FILTER(WholeNMJData!D:D,WholeNMJData!$B:$B=$B3217)"),174.0089)</f>
        <v>174.0089</v>
      </c>
    </row>
    <row r="3218">
      <c r="A3218" s="3"/>
      <c r="B3218" s="3" t="str">
        <f t="shared" si="3"/>
        <v>shi_06m_m67_a3_003</v>
      </c>
      <c r="C3218" s="9" t="s">
        <v>3259</v>
      </c>
      <c r="D3218" s="12">
        <v>8.0</v>
      </c>
      <c r="E3218" s="12">
        <v>1665.122</v>
      </c>
      <c r="F3218" s="12">
        <v>0.582185</v>
      </c>
      <c r="G3218" s="14">
        <f>IFERROR(__xludf.DUMMYFUNCTION("FILTER(WholeNMJData!E:E,WholeNMJData!$B:$B=$B3218)"),179.6834)</f>
        <v>179.6834</v>
      </c>
      <c r="H3218" s="14">
        <f t="shared" si="4"/>
        <v>9.266977361</v>
      </c>
      <c r="I3218" s="14">
        <f>IFERROR(__xludf.DUMMYFUNCTION("FILTER(WholeNMJData!D:D,WholeNMJData!$B:$B=$B3218)"),174.0089)</f>
        <v>174.0089</v>
      </c>
    </row>
    <row r="3219">
      <c r="A3219" s="3"/>
      <c r="B3219" s="3" t="str">
        <f t="shared" si="3"/>
        <v>shi_06m_m67_a3_003</v>
      </c>
      <c r="C3219" s="9" t="s">
        <v>3260</v>
      </c>
      <c r="D3219" s="12">
        <v>4.0</v>
      </c>
      <c r="E3219" s="12">
        <v>1429.457</v>
      </c>
      <c r="F3219" s="12">
        <v>0.352918</v>
      </c>
      <c r="G3219" s="14">
        <f>IFERROR(__xludf.DUMMYFUNCTION("FILTER(WholeNMJData!E:E,WholeNMJData!$B:$B=$B3219)"),179.6834)</f>
        <v>179.6834</v>
      </c>
      <c r="H3219" s="14">
        <f t="shared" si="4"/>
        <v>7.955420478</v>
      </c>
      <c r="I3219" s="14">
        <f>IFERROR(__xludf.DUMMYFUNCTION("FILTER(WholeNMJData!D:D,WholeNMJData!$B:$B=$B3219)"),174.0089)</f>
        <v>174.0089</v>
      </c>
    </row>
    <row r="3220">
      <c r="A3220" s="3"/>
      <c r="B3220" s="3" t="str">
        <f t="shared" si="3"/>
        <v>shi_06m_m67_a3_003</v>
      </c>
      <c r="C3220" s="9" t="s">
        <v>3261</v>
      </c>
      <c r="D3220" s="12">
        <v>5.0</v>
      </c>
      <c r="E3220" s="12">
        <v>1364.232</v>
      </c>
      <c r="F3220" s="12">
        <v>0.700743</v>
      </c>
      <c r="G3220" s="14">
        <f>IFERROR(__xludf.DUMMYFUNCTION("FILTER(WholeNMJData!E:E,WholeNMJData!$B:$B=$B3220)"),179.6834)</f>
        <v>179.6834</v>
      </c>
      <c r="H3220" s="14">
        <f t="shared" si="4"/>
        <v>7.592420891</v>
      </c>
      <c r="I3220" s="14">
        <f>IFERROR(__xludf.DUMMYFUNCTION("FILTER(WholeNMJData!D:D,WholeNMJData!$B:$B=$B3220)"),174.0089)</f>
        <v>174.0089</v>
      </c>
    </row>
    <row r="3221">
      <c r="A3221" s="3"/>
      <c r="B3221" s="3" t="str">
        <f t="shared" si="3"/>
        <v>shi_06m_m67_a3_003</v>
      </c>
      <c r="C3221" s="9" t="s">
        <v>3262</v>
      </c>
      <c r="D3221" s="12">
        <v>3.0</v>
      </c>
      <c r="E3221" s="12">
        <v>1356.154</v>
      </c>
      <c r="F3221" s="12">
        <v>0.427869</v>
      </c>
      <c r="G3221" s="14">
        <f>IFERROR(__xludf.DUMMYFUNCTION("FILTER(WholeNMJData!E:E,WholeNMJData!$B:$B=$B3221)"),179.6834)</f>
        <v>179.6834</v>
      </c>
      <c r="H3221" s="14">
        <f t="shared" si="4"/>
        <v>7.54746404</v>
      </c>
      <c r="I3221" s="14">
        <f>IFERROR(__xludf.DUMMYFUNCTION("FILTER(WholeNMJData!D:D,WholeNMJData!$B:$B=$B3221)"),174.0089)</f>
        <v>174.0089</v>
      </c>
    </row>
    <row r="3222">
      <c r="A3222" s="3"/>
      <c r="B3222" s="3" t="str">
        <f t="shared" si="3"/>
        <v>shi_06m_m67_a3_003</v>
      </c>
      <c r="C3222" s="9" t="s">
        <v>3263</v>
      </c>
      <c r="D3222" s="12">
        <v>17.0</v>
      </c>
      <c r="E3222" s="12">
        <v>1922.357</v>
      </c>
      <c r="F3222" s="12">
        <v>1.310101</v>
      </c>
      <c r="G3222" s="14">
        <f>IFERROR(__xludf.DUMMYFUNCTION("FILTER(WholeNMJData!E:E,WholeNMJData!$B:$B=$B3222)"),179.6834)</f>
        <v>179.6834</v>
      </c>
      <c r="H3222" s="14">
        <f t="shared" si="4"/>
        <v>10.69857872</v>
      </c>
      <c r="I3222" s="14">
        <f>IFERROR(__xludf.DUMMYFUNCTION("FILTER(WholeNMJData!D:D,WholeNMJData!$B:$B=$B3222)"),174.0089)</f>
        <v>174.0089</v>
      </c>
    </row>
    <row r="3223">
      <c r="A3223" s="3"/>
      <c r="B3223" s="3" t="str">
        <f t="shared" si="3"/>
        <v>shi_06m_m67_a3_003</v>
      </c>
      <c r="C3223" s="9" t="s">
        <v>3264</v>
      </c>
      <c r="D3223" s="12">
        <v>6.0</v>
      </c>
      <c r="E3223" s="12">
        <v>1530.156</v>
      </c>
      <c r="F3223" s="12">
        <v>0.6528</v>
      </c>
      <c r="G3223" s="14">
        <f>IFERROR(__xludf.DUMMYFUNCTION("FILTER(WholeNMJData!E:E,WholeNMJData!$B:$B=$B3223)"),179.6834)</f>
        <v>179.6834</v>
      </c>
      <c r="H3223" s="14">
        <f t="shared" si="4"/>
        <v>8.515845092</v>
      </c>
      <c r="I3223" s="14">
        <f>IFERROR(__xludf.DUMMYFUNCTION("FILTER(WholeNMJData!D:D,WholeNMJData!$B:$B=$B3223)"),174.0089)</f>
        <v>174.0089</v>
      </c>
    </row>
    <row r="3224">
      <c r="A3224" s="3"/>
      <c r="B3224" s="3" t="str">
        <f t="shared" si="3"/>
        <v>shi_06m_m67_a3_003</v>
      </c>
      <c r="C3224" s="9" t="s">
        <v>3265</v>
      </c>
      <c r="D3224" s="12">
        <v>7.0</v>
      </c>
      <c r="E3224" s="12">
        <v>1869.315</v>
      </c>
      <c r="F3224" s="12">
        <v>0.600013</v>
      </c>
      <c r="G3224" s="14">
        <f>IFERROR(__xludf.DUMMYFUNCTION("FILTER(WholeNMJData!E:E,WholeNMJData!$B:$B=$B3224)"),179.6834)</f>
        <v>179.6834</v>
      </c>
      <c r="H3224" s="14">
        <f t="shared" si="4"/>
        <v>10.40338173</v>
      </c>
      <c r="I3224" s="14">
        <f>IFERROR(__xludf.DUMMYFUNCTION("FILTER(WholeNMJData!D:D,WholeNMJData!$B:$B=$B3224)"),174.0089)</f>
        <v>174.0089</v>
      </c>
    </row>
    <row r="3225">
      <c r="A3225" s="3"/>
      <c r="B3225" s="3" t="str">
        <f t="shared" si="3"/>
        <v>shi_06m_m67_a3_003</v>
      </c>
      <c r="C3225" s="9" t="s">
        <v>3266</v>
      </c>
      <c r="D3225" s="12">
        <v>19.0</v>
      </c>
      <c r="E3225" s="12">
        <v>1751.351</v>
      </c>
      <c r="F3225" s="12">
        <v>0.510068</v>
      </c>
      <c r="G3225" s="14">
        <f>IFERROR(__xludf.DUMMYFUNCTION("FILTER(WholeNMJData!E:E,WholeNMJData!$B:$B=$B3225)"),179.6834)</f>
        <v>179.6834</v>
      </c>
      <c r="H3225" s="14">
        <f t="shared" si="4"/>
        <v>9.746871442</v>
      </c>
      <c r="I3225" s="14">
        <f>IFERROR(__xludf.DUMMYFUNCTION("FILTER(WholeNMJData!D:D,WholeNMJData!$B:$B=$B3225)"),174.0089)</f>
        <v>174.0089</v>
      </c>
    </row>
    <row r="3226">
      <c r="A3226" s="3"/>
      <c r="B3226" s="3" t="str">
        <f t="shared" si="3"/>
        <v>shi_06m_m67_a3_003</v>
      </c>
      <c r="C3226" s="9" t="s">
        <v>3267</v>
      </c>
      <c r="D3226" s="12">
        <v>22.0</v>
      </c>
      <c r="E3226" s="12">
        <v>1531.733</v>
      </c>
      <c r="F3226" s="12">
        <v>0.732464</v>
      </c>
      <c r="G3226" s="14">
        <f>IFERROR(__xludf.DUMMYFUNCTION("FILTER(WholeNMJData!E:E,WholeNMJData!$B:$B=$B3226)"),179.6834)</f>
        <v>179.6834</v>
      </c>
      <c r="H3226" s="14">
        <f t="shared" si="4"/>
        <v>8.52462164</v>
      </c>
      <c r="I3226" s="14">
        <f>IFERROR(__xludf.DUMMYFUNCTION("FILTER(WholeNMJData!D:D,WholeNMJData!$B:$B=$B3226)"),174.0089)</f>
        <v>174.0089</v>
      </c>
    </row>
    <row r="3227">
      <c r="A3227" s="3"/>
      <c r="B3227" s="3" t="str">
        <f t="shared" si="3"/>
        <v>shi_06m_m67_a3_003</v>
      </c>
      <c r="C3227" s="9" t="s">
        <v>3268</v>
      </c>
      <c r="D3227" s="12">
        <v>81.0</v>
      </c>
      <c r="E3227" s="12">
        <v>2428.566</v>
      </c>
      <c r="F3227" s="12">
        <v>1.10597</v>
      </c>
      <c r="G3227" s="14">
        <f>IFERROR(__xludf.DUMMYFUNCTION("FILTER(WholeNMJData!E:E,WholeNMJData!$B:$B=$B3227)"),179.6834)</f>
        <v>179.6834</v>
      </c>
      <c r="H3227" s="14">
        <f t="shared" si="4"/>
        <v>13.51580613</v>
      </c>
      <c r="I3227" s="14">
        <f>IFERROR(__xludf.DUMMYFUNCTION("FILTER(WholeNMJData!D:D,WholeNMJData!$B:$B=$B3227)"),174.0089)</f>
        <v>174.0089</v>
      </c>
    </row>
    <row r="3228">
      <c r="A3228" s="3"/>
      <c r="B3228" s="3" t="str">
        <f t="shared" si="3"/>
        <v>shi_06m_m67_a3_003</v>
      </c>
      <c r="C3228" s="9" t="s">
        <v>3269</v>
      </c>
      <c r="D3228" s="12">
        <v>10.0</v>
      </c>
      <c r="E3228" s="12">
        <v>1603.097</v>
      </c>
      <c r="F3228" s="12">
        <v>0.501035</v>
      </c>
      <c r="G3228" s="14">
        <f>IFERROR(__xludf.DUMMYFUNCTION("FILTER(WholeNMJData!E:E,WholeNMJData!$B:$B=$B3228)"),179.6834)</f>
        <v>179.6834</v>
      </c>
      <c r="H3228" s="14">
        <f t="shared" si="4"/>
        <v>8.921786876</v>
      </c>
      <c r="I3228" s="14">
        <f>IFERROR(__xludf.DUMMYFUNCTION("FILTER(WholeNMJData!D:D,WholeNMJData!$B:$B=$B3228)"),174.0089)</f>
        <v>174.0089</v>
      </c>
    </row>
    <row r="3229">
      <c r="A3229" s="3"/>
      <c r="B3229" s="3" t="str">
        <f t="shared" si="3"/>
        <v>shi_06m_m67_a3_003</v>
      </c>
      <c r="C3229" s="9" t="s">
        <v>3270</v>
      </c>
      <c r="D3229" s="12">
        <v>3.0</v>
      </c>
      <c r="E3229" s="12">
        <v>1684.967</v>
      </c>
      <c r="F3229" s="12">
        <v>0.241327</v>
      </c>
      <c r="G3229" s="14">
        <f>IFERROR(__xludf.DUMMYFUNCTION("FILTER(WholeNMJData!E:E,WholeNMJData!$B:$B=$B3229)"),179.6834)</f>
        <v>179.6834</v>
      </c>
      <c r="H3229" s="14">
        <f t="shared" si="4"/>
        <v>9.37742162</v>
      </c>
      <c r="I3229" s="14">
        <f>IFERROR(__xludf.DUMMYFUNCTION("FILTER(WholeNMJData!D:D,WholeNMJData!$B:$B=$B3229)"),174.0089)</f>
        <v>174.0089</v>
      </c>
    </row>
    <row r="3230">
      <c r="A3230" s="3"/>
      <c r="B3230" s="3" t="str">
        <f t="shared" si="3"/>
        <v>shi_06m_m67_a3_003</v>
      </c>
      <c r="C3230" s="9" t="s">
        <v>3271</v>
      </c>
      <c r="D3230" s="12">
        <v>7.0</v>
      </c>
      <c r="E3230" s="12">
        <v>1439.951</v>
      </c>
      <c r="F3230" s="12">
        <v>0.390879</v>
      </c>
      <c r="G3230" s="14">
        <f>IFERROR(__xludf.DUMMYFUNCTION("FILTER(WholeNMJData!E:E,WholeNMJData!$B:$B=$B3230)"),179.6834)</f>
        <v>179.6834</v>
      </c>
      <c r="H3230" s="14">
        <f t="shared" si="4"/>
        <v>8.013823202</v>
      </c>
      <c r="I3230" s="14">
        <f>IFERROR(__xludf.DUMMYFUNCTION("FILTER(WholeNMJData!D:D,WholeNMJData!$B:$B=$B3230)"),174.0089)</f>
        <v>174.0089</v>
      </c>
    </row>
    <row r="3231">
      <c r="A3231" s="3"/>
      <c r="B3231" s="3" t="str">
        <f t="shared" si="3"/>
        <v>shi_06m_m67_a3_003</v>
      </c>
      <c r="C3231" s="9" t="s">
        <v>3272</v>
      </c>
      <c r="D3231" s="12">
        <v>5.0</v>
      </c>
      <c r="E3231" s="12">
        <v>1940.386</v>
      </c>
      <c r="F3231" s="12">
        <v>0.861082</v>
      </c>
      <c r="G3231" s="14">
        <f>IFERROR(__xludf.DUMMYFUNCTION("FILTER(WholeNMJData!E:E,WholeNMJData!$B:$B=$B3231)"),179.6834)</f>
        <v>179.6834</v>
      </c>
      <c r="H3231" s="14">
        <f t="shared" si="4"/>
        <v>10.79891632</v>
      </c>
      <c r="I3231" s="14">
        <f>IFERROR(__xludf.DUMMYFUNCTION("FILTER(WholeNMJData!D:D,WholeNMJData!$B:$B=$B3231)"),174.0089)</f>
        <v>174.0089</v>
      </c>
    </row>
    <row r="3232">
      <c r="A3232" s="3"/>
      <c r="B3232" s="3" t="str">
        <f t="shared" si="3"/>
        <v>shi_06m_m67_a3_003</v>
      </c>
      <c r="C3232" s="9" t="s">
        <v>3273</v>
      </c>
      <c r="D3232" s="12">
        <v>14.0</v>
      </c>
      <c r="E3232" s="12">
        <v>1724.628</v>
      </c>
      <c r="F3232" s="12">
        <v>0.73987</v>
      </c>
      <c r="G3232" s="14">
        <f>IFERROR(__xludf.DUMMYFUNCTION("FILTER(WholeNMJData!E:E,WholeNMJData!$B:$B=$B3232)"),179.6834)</f>
        <v>179.6834</v>
      </c>
      <c r="H3232" s="14">
        <f t="shared" si="4"/>
        <v>9.598148744</v>
      </c>
      <c r="I3232" s="14">
        <f>IFERROR(__xludf.DUMMYFUNCTION("FILTER(WholeNMJData!D:D,WholeNMJData!$B:$B=$B3232)"),174.0089)</f>
        <v>174.0089</v>
      </c>
    </row>
    <row r="3233">
      <c r="A3233" s="3"/>
      <c r="B3233" s="3" t="str">
        <f t="shared" si="3"/>
        <v>shi_06m_m67_a3_003</v>
      </c>
      <c r="C3233" s="9" t="s">
        <v>3274</v>
      </c>
      <c r="D3233" s="12">
        <v>3.0</v>
      </c>
      <c r="E3233" s="12">
        <v>1389.069</v>
      </c>
      <c r="F3233" s="12">
        <v>0.255839</v>
      </c>
      <c r="G3233" s="14">
        <f>IFERROR(__xludf.DUMMYFUNCTION("FILTER(WholeNMJData!E:E,WholeNMJData!$B:$B=$B3233)"),179.6834)</f>
        <v>179.6834</v>
      </c>
      <c r="H3233" s="14">
        <f t="shared" si="4"/>
        <v>7.73064735</v>
      </c>
      <c r="I3233" s="14">
        <f>IFERROR(__xludf.DUMMYFUNCTION("FILTER(WholeNMJData!D:D,WholeNMJData!$B:$B=$B3233)"),174.0089)</f>
        <v>174.0089</v>
      </c>
    </row>
    <row r="3234">
      <c r="A3234" s="3"/>
      <c r="B3234" s="3" t="str">
        <f t="shared" si="3"/>
        <v>shi_06m_m67_a3_003</v>
      </c>
      <c r="C3234" s="9" t="s">
        <v>3275</v>
      </c>
      <c r="D3234" s="12">
        <v>8.0</v>
      </c>
      <c r="E3234" s="12">
        <v>1513.825</v>
      </c>
      <c r="F3234" s="12">
        <v>1.092957</v>
      </c>
      <c r="G3234" s="14">
        <f>IFERROR(__xludf.DUMMYFUNCTION("FILTER(WholeNMJData!E:E,WholeNMJData!$B:$B=$B3234)"),179.6834)</f>
        <v>179.6834</v>
      </c>
      <c r="H3234" s="14">
        <f t="shared" si="4"/>
        <v>8.424957453</v>
      </c>
      <c r="I3234" s="14">
        <f>IFERROR(__xludf.DUMMYFUNCTION("FILTER(WholeNMJData!D:D,WholeNMJData!$B:$B=$B3234)"),174.0089)</f>
        <v>174.0089</v>
      </c>
    </row>
    <row r="3235">
      <c r="A3235" s="3"/>
      <c r="B3235" s="3" t="str">
        <f t="shared" si="3"/>
        <v>shi_06m_m67_a3_003</v>
      </c>
      <c r="C3235" s="9" t="s">
        <v>3276</v>
      </c>
      <c r="D3235" s="12">
        <v>3.0</v>
      </c>
      <c r="E3235" s="12">
        <v>1825.009</v>
      </c>
      <c r="F3235" s="12">
        <v>0.613133</v>
      </c>
      <c r="G3235" s="14">
        <f>IFERROR(__xludf.DUMMYFUNCTION("FILTER(WholeNMJData!E:E,WholeNMJData!$B:$B=$B3235)"),179.6834)</f>
        <v>179.6834</v>
      </c>
      <c r="H3235" s="14">
        <f t="shared" si="4"/>
        <v>10.15680358</v>
      </c>
      <c r="I3235" s="14">
        <f>IFERROR(__xludf.DUMMYFUNCTION("FILTER(WholeNMJData!D:D,WholeNMJData!$B:$B=$B3235)"),174.0089)</f>
        <v>174.0089</v>
      </c>
    </row>
    <row r="3236">
      <c r="A3236" s="3"/>
      <c r="B3236" s="3" t="str">
        <f t="shared" si="3"/>
        <v>shi_06m_m67_a3_003</v>
      </c>
      <c r="C3236" s="9" t="s">
        <v>3277</v>
      </c>
      <c r="D3236" s="12">
        <v>25.0</v>
      </c>
      <c r="E3236" s="12">
        <v>2218.496</v>
      </c>
      <c r="F3236" s="12">
        <v>0.608176</v>
      </c>
      <c r="G3236" s="14">
        <f>IFERROR(__xludf.DUMMYFUNCTION("FILTER(WholeNMJData!E:E,WholeNMJData!$B:$B=$B3236)"),179.6834)</f>
        <v>179.6834</v>
      </c>
      <c r="H3236" s="14">
        <f t="shared" si="4"/>
        <v>12.34669424</v>
      </c>
      <c r="I3236" s="14">
        <f>IFERROR(__xludf.DUMMYFUNCTION("FILTER(WholeNMJData!D:D,WholeNMJData!$B:$B=$B3236)"),174.0089)</f>
        <v>174.0089</v>
      </c>
    </row>
    <row r="3237">
      <c r="A3237" s="3"/>
      <c r="B3237" s="3" t="str">
        <f t="shared" si="3"/>
        <v>shi_06m_m67_a3_003</v>
      </c>
      <c r="C3237" s="9" t="s">
        <v>3278</v>
      </c>
      <c r="D3237" s="12">
        <v>3.0</v>
      </c>
      <c r="E3237" s="12">
        <v>1466.612</v>
      </c>
      <c r="F3237" s="12">
        <v>0.258367</v>
      </c>
      <c r="G3237" s="14">
        <f>IFERROR(__xludf.DUMMYFUNCTION("FILTER(WholeNMJData!E:E,WholeNMJData!$B:$B=$B3237)"),179.6834)</f>
        <v>179.6834</v>
      </c>
      <c r="H3237" s="14">
        <f t="shared" si="4"/>
        <v>8.162200849</v>
      </c>
      <c r="I3237" s="14">
        <f>IFERROR(__xludf.DUMMYFUNCTION("FILTER(WholeNMJData!D:D,WholeNMJData!$B:$B=$B3237)"),174.0089)</f>
        <v>174.0089</v>
      </c>
    </row>
    <row r="3238">
      <c r="A3238" s="3"/>
      <c r="B3238" s="3" t="str">
        <f t="shared" si="3"/>
        <v>shi_06m_m67_a3_003</v>
      </c>
      <c r="C3238" s="9" t="s">
        <v>3279</v>
      </c>
      <c r="D3238" s="12">
        <v>52.0</v>
      </c>
      <c r="E3238" s="12">
        <v>3572.694</v>
      </c>
      <c r="F3238" s="12">
        <v>1.395331</v>
      </c>
      <c r="G3238" s="14">
        <f>IFERROR(__xludf.DUMMYFUNCTION("FILTER(WholeNMJData!E:E,WholeNMJData!$B:$B=$B3238)"),179.6834)</f>
        <v>179.6834</v>
      </c>
      <c r="H3238" s="14">
        <f t="shared" si="4"/>
        <v>19.88327247</v>
      </c>
      <c r="I3238" s="14">
        <f>IFERROR(__xludf.DUMMYFUNCTION("FILTER(WholeNMJData!D:D,WholeNMJData!$B:$B=$B3238)"),174.0089)</f>
        <v>174.0089</v>
      </c>
    </row>
    <row r="3239">
      <c r="A3239" s="3"/>
      <c r="B3239" s="3" t="str">
        <f t="shared" si="3"/>
        <v>shi_06m_m67_a3_003</v>
      </c>
      <c r="C3239" s="9" t="s">
        <v>3280</v>
      </c>
      <c r="D3239" s="12">
        <v>8.0</v>
      </c>
      <c r="E3239" s="12">
        <v>1325.215</v>
      </c>
      <c r="F3239" s="12">
        <v>0.771106</v>
      </c>
      <c r="G3239" s="14">
        <f>IFERROR(__xludf.DUMMYFUNCTION("FILTER(WholeNMJData!E:E,WholeNMJData!$B:$B=$B3239)"),179.6834)</f>
        <v>179.6834</v>
      </c>
      <c r="H3239" s="14">
        <f t="shared" si="4"/>
        <v>7.37527785</v>
      </c>
      <c r="I3239" s="14">
        <f>IFERROR(__xludf.DUMMYFUNCTION("FILTER(WholeNMJData!D:D,WholeNMJData!$B:$B=$B3239)"),174.0089)</f>
        <v>174.0089</v>
      </c>
    </row>
    <row r="3240">
      <c r="A3240" s="3"/>
      <c r="B3240" s="3" t="str">
        <f t="shared" si="3"/>
        <v>shi_06m_m67_a3_003</v>
      </c>
      <c r="C3240" s="9" t="s">
        <v>3281</v>
      </c>
      <c r="D3240" s="12">
        <v>20.0</v>
      </c>
      <c r="E3240" s="12">
        <v>1591.453</v>
      </c>
      <c r="F3240" s="12">
        <v>1.085312</v>
      </c>
      <c r="G3240" s="14">
        <f>IFERROR(__xludf.DUMMYFUNCTION("FILTER(WholeNMJData!E:E,WholeNMJData!$B:$B=$B3240)"),179.6834)</f>
        <v>179.6834</v>
      </c>
      <c r="H3240" s="14">
        <f t="shared" si="4"/>
        <v>8.856984006</v>
      </c>
      <c r="I3240" s="14">
        <f>IFERROR(__xludf.DUMMYFUNCTION("FILTER(WholeNMJData!D:D,WholeNMJData!$B:$B=$B3240)"),174.0089)</f>
        <v>174.0089</v>
      </c>
    </row>
    <row r="3241">
      <c r="A3241" s="3"/>
      <c r="B3241" s="3" t="str">
        <f t="shared" si="3"/>
        <v>shi_06m_m67_a3_003</v>
      </c>
      <c r="C3241" s="9" t="s">
        <v>3282</v>
      </c>
      <c r="D3241" s="12">
        <v>11.0</v>
      </c>
      <c r="E3241" s="12">
        <v>1714.481</v>
      </c>
      <c r="F3241" s="12">
        <v>0.79536</v>
      </c>
      <c r="G3241" s="14">
        <f>IFERROR(__xludf.DUMMYFUNCTION("FILTER(WholeNMJData!E:E,WholeNMJData!$B:$B=$B3241)"),179.6834)</f>
        <v>179.6834</v>
      </c>
      <c r="H3241" s="14">
        <f t="shared" si="4"/>
        <v>9.541677194</v>
      </c>
      <c r="I3241" s="14">
        <f>IFERROR(__xludf.DUMMYFUNCTION("FILTER(WholeNMJData!D:D,WholeNMJData!$B:$B=$B3241)"),174.0089)</f>
        <v>174.0089</v>
      </c>
    </row>
    <row r="3242">
      <c r="A3242" s="3"/>
      <c r="B3242" s="3" t="str">
        <f t="shared" si="3"/>
        <v>shi_06m_m67_a3_003</v>
      </c>
      <c r="C3242" s="9" t="s">
        <v>3283</v>
      </c>
      <c r="D3242" s="12">
        <v>3.0</v>
      </c>
      <c r="E3242" s="12">
        <v>1420.118</v>
      </c>
      <c r="F3242" s="12">
        <v>0.268151</v>
      </c>
      <c r="G3242" s="14">
        <f>IFERROR(__xludf.DUMMYFUNCTION("FILTER(WholeNMJData!E:E,WholeNMJData!$B:$B=$B3242)"),179.6834)</f>
        <v>179.6834</v>
      </c>
      <c r="H3242" s="14">
        <f t="shared" si="4"/>
        <v>7.903445727</v>
      </c>
      <c r="I3242" s="14">
        <f>IFERROR(__xludf.DUMMYFUNCTION("FILTER(WholeNMJData!D:D,WholeNMJData!$B:$B=$B3242)"),174.0089)</f>
        <v>174.0089</v>
      </c>
    </row>
    <row r="3243">
      <c r="A3243" s="3"/>
      <c r="B3243" s="3" t="str">
        <f t="shared" si="3"/>
        <v>shi_06m_m67_a3_003</v>
      </c>
      <c r="C3243" s="9" t="s">
        <v>3284</v>
      </c>
      <c r="D3243" s="12">
        <v>7.0</v>
      </c>
      <c r="E3243" s="12">
        <v>1537.519</v>
      </c>
      <c r="F3243" s="12">
        <v>0.310141</v>
      </c>
      <c r="G3243" s="14">
        <f>IFERROR(__xludf.DUMMYFUNCTION("FILTER(WholeNMJData!E:E,WholeNMJData!$B:$B=$B3243)"),179.6834)</f>
        <v>179.6834</v>
      </c>
      <c r="H3243" s="14">
        <f t="shared" si="4"/>
        <v>8.556822723</v>
      </c>
      <c r="I3243" s="14">
        <f>IFERROR(__xludf.DUMMYFUNCTION("FILTER(WholeNMJData!D:D,WholeNMJData!$B:$B=$B3243)"),174.0089)</f>
        <v>174.0089</v>
      </c>
    </row>
    <row r="3244">
      <c r="A3244" s="3"/>
      <c r="B3244" s="3" t="str">
        <f t="shared" si="3"/>
        <v>shi_06m_m67_a3_003</v>
      </c>
      <c r="C3244" s="9" t="s">
        <v>3285</v>
      </c>
      <c r="D3244" s="12">
        <v>3.0</v>
      </c>
      <c r="E3244" s="12">
        <v>1653.365</v>
      </c>
      <c r="F3244" s="12">
        <v>0.330527</v>
      </c>
      <c r="G3244" s="14">
        <f>IFERROR(__xludf.DUMMYFUNCTION("FILTER(WholeNMJData!E:E,WholeNMJData!$B:$B=$B3244)"),179.6834)</f>
        <v>179.6834</v>
      </c>
      <c r="H3244" s="14">
        <f t="shared" si="4"/>
        <v>9.201545607</v>
      </c>
      <c r="I3244" s="14">
        <f>IFERROR(__xludf.DUMMYFUNCTION("FILTER(WholeNMJData!D:D,WholeNMJData!$B:$B=$B3244)"),174.0089)</f>
        <v>174.0089</v>
      </c>
    </row>
    <row r="3245">
      <c r="A3245" s="3"/>
      <c r="B3245" s="3" t="str">
        <f t="shared" si="3"/>
        <v>shi_06m_m67_a3_003</v>
      </c>
      <c r="C3245" s="9" t="s">
        <v>3286</v>
      </c>
      <c r="D3245" s="12">
        <v>3.0</v>
      </c>
      <c r="E3245" s="12">
        <v>1786.449</v>
      </c>
      <c r="F3245" s="12">
        <v>0.511034</v>
      </c>
      <c r="G3245" s="14">
        <f>IFERROR(__xludf.DUMMYFUNCTION("FILTER(WholeNMJData!E:E,WholeNMJData!$B:$B=$B3245)"),179.6834)</f>
        <v>179.6834</v>
      </c>
      <c r="H3245" s="14">
        <f t="shared" si="4"/>
        <v>9.942203899</v>
      </c>
      <c r="I3245" s="14">
        <f>IFERROR(__xludf.DUMMYFUNCTION("FILTER(WholeNMJData!D:D,WholeNMJData!$B:$B=$B3245)"),174.0089)</f>
        <v>174.0089</v>
      </c>
    </row>
    <row r="3246">
      <c r="A3246" s="3"/>
      <c r="B3246" s="3" t="str">
        <f t="shared" si="3"/>
        <v>shi_06m_m67_a3_003</v>
      </c>
      <c r="C3246" s="9" t="s">
        <v>3287</v>
      </c>
      <c r="D3246" s="12">
        <v>7.0</v>
      </c>
      <c r="E3246" s="12">
        <v>1477.7</v>
      </c>
      <c r="F3246" s="12">
        <v>0.555103</v>
      </c>
      <c r="G3246" s="14">
        <f>IFERROR(__xludf.DUMMYFUNCTION("FILTER(WholeNMJData!E:E,WholeNMJData!$B:$B=$B3246)"),179.6834)</f>
        <v>179.6834</v>
      </c>
      <c r="H3246" s="14">
        <f t="shared" si="4"/>
        <v>8.223909387</v>
      </c>
      <c r="I3246" s="14">
        <f>IFERROR(__xludf.DUMMYFUNCTION("FILTER(WholeNMJData!D:D,WholeNMJData!$B:$B=$B3246)"),174.0089)</f>
        <v>174.0089</v>
      </c>
    </row>
    <row r="3247">
      <c r="A3247" s="3"/>
      <c r="B3247" s="3" t="str">
        <f t="shared" si="3"/>
        <v>shi_07m_m67_a3_001</v>
      </c>
      <c r="C3247" s="9" t="s">
        <v>3288</v>
      </c>
      <c r="D3247" s="12">
        <v>60.0</v>
      </c>
      <c r="E3247" s="12">
        <v>4571.912</v>
      </c>
      <c r="F3247" s="12">
        <v>1.341018</v>
      </c>
      <c r="G3247" s="14">
        <f>IFERROR(__xludf.DUMMYFUNCTION("FILTER(WholeNMJData!E:E,WholeNMJData!$B:$B=$B3247)"),248.785)</f>
        <v>248.785</v>
      </c>
      <c r="H3247" s="14">
        <f t="shared" si="4"/>
        <v>18.37696003</v>
      </c>
      <c r="I3247" s="14">
        <f>IFERROR(__xludf.DUMMYFUNCTION("FILTER(WholeNMJData!D:D,WholeNMJData!$B:$B=$B3247)"),78.72)</f>
        <v>78.72</v>
      </c>
    </row>
    <row r="3248">
      <c r="A3248" s="3"/>
      <c r="B3248" s="3" t="str">
        <f t="shared" si="3"/>
        <v>shi_07m_m67_a3_001</v>
      </c>
      <c r="C3248" s="9" t="s">
        <v>3289</v>
      </c>
      <c r="D3248" s="12">
        <v>30.0</v>
      </c>
      <c r="E3248" s="12">
        <v>5050.042</v>
      </c>
      <c r="F3248" s="12">
        <v>1.232174</v>
      </c>
      <c r="G3248" s="14">
        <f>IFERROR(__xludf.DUMMYFUNCTION("FILTER(WholeNMJData!E:E,WholeNMJData!$B:$B=$B3248)"),248.785)</f>
        <v>248.785</v>
      </c>
      <c r="H3248" s="14">
        <f t="shared" si="4"/>
        <v>20.29882027</v>
      </c>
      <c r="I3248" s="14">
        <f>IFERROR(__xludf.DUMMYFUNCTION("FILTER(WholeNMJData!D:D,WholeNMJData!$B:$B=$B3248)"),78.72)</f>
        <v>78.72</v>
      </c>
    </row>
    <row r="3249">
      <c r="A3249" s="3"/>
      <c r="B3249" s="3" t="str">
        <f t="shared" si="3"/>
        <v>shi_07m_m67_a3_001</v>
      </c>
      <c r="C3249" s="9" t="s">
        <v>3290</v>
      </c>
      <c r="D3249" s="12">
        <v>4.0</v>
      </c>
      <c r="E3249" s="12">
        <v>1983.985</v>
      </c>
      <c r="F3249" s="12">
        <v>0.460197</v>
      </c>
      <c r="G3249" s="14">
        <f>IFERROR(__xludf.DUMMYFUNCTION("FILTER(WholeNMJData!E:E,WholeNMJData!$B:$B=$B3249)"),248.785)</f>
        <v>248.785</v>
      </c>
      <c r="H3249" s="14">
        <f t="shared" si="4"/>
        <v>7.974697028</v>
      </c>
      <c r="I3249" s="14">
        <f>IFERROR(__xludf.DUMMYFUNCTION("FILTER(WholeNMJData!D:D,WholeNMJData!$B:$B=$B3249)"),78.72)</f>
        <v>78.72</v>
      </c>
    </row>
    <row r="3250">
      <c r="A3250" s="3"/>
      <c r="B3250" s="3" t="str">
        <f t="shared" si="3"/>
        <v>shi_07m_m67_a3_001</v>
      </c>
      <c r="C3250" s="9" t="s">
        <v>3291</v>
      </c>
      <c r="D3250" s="12">
        <v>21.0</v>
      </c>
      <c r="E3250" s="12">
        <v>2435.962</v>
      </c>
      <c r="F3250" s="12">
        <v>0.653308</v>
      </c>
      <c r="G3250" s="14">
        <f>IFERROR(__xludf.DUMMYFUNCTION("FILTER(WholeNMJData!E:E,WholeNMJData!$B:$B=$B3250)"),248.785)</f>
        <v>248.785</v>
      </c>
      <c r="H3250" s="14">
        <f t="shared" si="4"/>
        <v>9.791434371</v>
      </c>
      <c r="I3250" s="14">
        <f>IFERROR(__xludf.DUMMYFUNCTION("FILTER(WholeNMJData!D:D,WholeNMJData!$B:$B=$B3250)"),78.72)</f>
        <v>78.72</v>
      </c>
    </row>
    <row r="3251">
      <c r="A3251" s="3"/>
      <c r="B3251" s="3" t="str">
        <f t="shared" si="3"/>
        <v>shi_07m_m67_a3_001</v>
      </c>
      <c r="C3251" s="9" t="s">
        <v>3292</v>
      </c>
      <c r="D3251" s="12">
        <v>5.0</v>
      </c>
      <c r="E3251" s="12">
        <v>1968.086</v>
      </c>
      <c r="F3251" s="12">
        <v>0.44109</v>
      </c>
      <c r="G3251" s="14">
        <f>IFERROR(__xludf.DUMMYFUNCTION("FILTER(WholeNMJData!E:E,WholeNMJData!$B:$B=$B3251)"),248.785)</f>
        <v>248.785</v>
      </c>
      <c r="H3251" s="14">
        <f t="shared" si="4"/>
        <v>7.910790442</v>
      </c>
      <c r="I3251" s="14">
        <f>IFERROR(__xludf.DUMMYFUNCTION("FILTER(WholeNMJData!D:D,WholeNMJData!$B:$B=$B3251)"),78.72)</f>
        <v>78.72</v>
      </c>
    </row>
    <row r="3252">
      <c r="A3252" s="3"/>
      <c r="B3252" s="3" t="str">
        <f t="shared" si="3"/>
        <v>shi_07m_m67_a3_001</v>
      </c>
      <c r="C3252" s="9" t="s">
        <v>3293</v>
      </c>
      <c r="D3252" s="12">
        <v>13.0</v>
      </c>
      <c r="E3252" s="12">
        <v>2210.379</v>
      </c>
      <c r="F3252" s="12">
        <v>0.987511</v>
      </c>
      <c r="G3252" s="14">
        <f>IFERROR(__xludf.DUMMYFUNCTION("FILTER(WholeNMJData!E:E,WholeNMJData!$B:$B=$B3252)"),248.785)</f>
        <v>248.785</v>
      </c>
      <c r="H3252" s="14">
        <f t="shared" si="4"/>
        <v>8.884695621</v>
      </c>
      <c r="I3252" s="14">
        <f>IFERROR(__xludf.DUMMYFUNCTION("FILTER(WholeNMJData!D:D,WholeNMJData!$B:$B=$B3252)"),78.72)</f>
        <v>78.72</v>
      </c>
    </row>
    <row r="3253">
      <c r="A3253" s="3"/>
      <c r="B3253" s="3" t="str">
        <f t="shared" si="3"/>
        <v>shi_07m_m67_a3_001</v>
      </c>
      <c r="C3253" s="9" t="s">
        <v>3294</v>
      </c>
      <c r="D3253" s="12">
        <v>4.0</v>
      </c>
      <c r="E3253" s="12">
        <v>1841.539</v>
      </c>
      <c r="F3253" s="12">
        <v>0.423787</v>
      </c>
      <c r="G3253" s="14">
        <f>IFERROR(__xludf.DUMMYFUNCTION("FILTER(WholeNMJData!E:E,WholeNMJData!$B:$B=$B3253)"),248.785)</f>
        <v>248.785</v>
      </c>
      <c r="H3253" s="14">
        <f t="shared" si="4"/>
        <v>7.402130354</v>
      </c>
      <c r="I3253" s="14">
        <f>IFERROR(__xludf.DUMMYFUNCTION("FILTER(WholeNMJData!D:D,WholeNMJData!$B:$B=$B3253)"),78.72)</f>
        <v>78.72</v>
      </c>
    </row>
    <row r="3254">
      <c r="A3254" s="3"/>
      <c r="B3254" s="3" t="str">
        <f t="shared" si="3"/>
        <v>shi_07m_m67_a3_001</v>
      </c>
      <c r="C3254" s="9" t="s">
        <v>3295</v>
      </c>
      <c r="D3254" s="12">
        <v>8.0</v>
      </c>
      <c r="E3254" s="12">
        <v>2099.687</v>
      </c>
      <c r="F3254" s="12">
        <v>0.280558</v>
      </c>
      <c r="G3254" s="14">
        <f>IFERROR(__xludf.DUMMYFUNCTION("FILTER(WholeNMJData!E:E,WholeNMJData!$B:$B=$B3254)"),248.785)</f>
        <v>248.785</v>
      </c>
      <c r="H3254" s="14">
        <f t="shared" si="4"/>
        <v>8.439765259</v>
      </c>
      <c r="I3254" s="14">
        <f>IFERROR(__xludf.DUMMYFUNCTION("FILTER(WholeNMJData!D:D,WholeNMJData!$B:$B=$B3254)"),78.72)</f>
        <v>78.72</v>
      </c>
    </row>
    <row r="3255">
      <c r="A3255" s="3"/>
      <c r="B3255" s="3" t="str">
        <f t="shared" si="3"/>
        <v>shi_07m_m67_a3_001</v>
      </c>
      <c r="C3255" s="9" t="s">
        <v>3296</v>
      </c>
      <c r="D3255" s="12">
        <v>32.0</v>
      </c>
      <c r="E3255" s="12">
        <v>2473.582</v>
      </c>
      <c r="F3255" s="12">
        <v>0.933755</v>
      </c>
      <c r="G3255" s="14">
        <f>IFERROR(__xludf.DUMMYFUNCTION("FILTER(WholeNMJData!E:E,WholeNMJData!$B:$B=$B3255)"),248.785)</f>
        <v>248.785</v>
      </c>
      <c r="H3255" s="14">
        <f t="shared" si="4"/>
        <v>9.942649275</v>
      </c>
      <c r="I3255" s="14">
        <f>IFERROR(__xludf.DUMMYFUNCTION("FILTER(WholeNMJData!D:D,WholeNMJData!$B:$B=$B3255)"),78.72)</f>
        <v>78.72</v>
      </c>
    </row>
    <row r="3256">
      <c r="A3256" s="3"/>
      <c r="B3256" s="3" t="str">
        <f t="shared" si="3"/>
        <v>shi_07m_m67_a3_001</v>
      </c>
      <c r="C3256" s="9" t="s">
        <v>3297</v>
      </c>
      <c r="D3256" s="12">
        <v>4.0</v>
      </c>
      <c r="E3256" s="12">
        <v>1748.092</v>
      </c>
      <c r="F3256" s="12">
        <v>0.318206</v>
      </c>
      <c r="G3256" s="14">
        <f>IFERROR(__xludf.DUMMYFUNCTION("FILTER(WholeNMJData!E:E,WholeNMJData!$B:$B=$B3256)"),248.785)</f>
        <v>248.785</v>
      </c>
      <c r="H3256" s="14">
        <f t="shared" si="4"/>
        <v>7.026516872</v>
      </c>
      <c r="I3256" s="14">
        <f>IFERROR(__xludf.DUMMYFUNCTION("FILTER(WholeNMJData!D:D,WholeNMJData!$B:$B=$B3256)"),78.72)</f>
        <v>78.72</v>
      </c>
    </row>
    <row r="3257">
      <c r="A3257" s="3"/>
      <c r="B3257" s="3" t="str">
        <f t="shared" si="3"/>
        <v>shi_07m_m67_a3_001</v>
      </c>
      <c r="C3257" s="9" t="s">
        <v>3298</v>
      </c>
      <c r="D3257" s="12">
        <v>3.0</v>
      </c>
      <c r="E3257" s="12">
        <v>1900.991</v>
      </c>
      <c r="F3257" s="12">
        <v>0.477416</v>
      </c>
      <c r="G3257" s="14">
        <f>IFERROR(__xludf.DUMMYFUNCTION("FILTER(WholeNMJData!E:E,WholeNMJData!$B:$B=$B3257)"),248.785)</f>
        <v>248.785</v>
      </c>
      <c r="H3257" s="14">
        <f t="shared" si="4"/>
        <v>7.641099745</v>
      </c>
      <c r="I3257" s="14">
        <f>IFERROR(__xludf.DUMMYFUNCTION("FILTER(WholeNMJData!D:D,WholeNMJData!$B:$B=$B3257)"),78.72)</f>
        <v>78.72</v>
      </c>
    </row>
    <row r="3258">
      <c r="A3258" s="3"/>
      <c r="B3258" s="3" t="str">
        <f t="shared" si="3"/>
        <v>shi_07m_m67_a3_001</v>
      </c>
      <c r="C3258" s="9" t="s">
        <v>3299</v>
      </c>
      <c r="D3258" s="12">
        <v>4.0</v>
      </c>
      <c r="E3258" s="12">
        <v>2007.235</v>
      </c>
      <c r="F3258" s="12">
        <v>0.477355</v>
      </c>
      <c r="G3258" s="14">
        <f>IFERROR(__xludf.DUMMYFUNCTION("FILTER(WholeNMJData!E:E,WholeNMJData!$B:$B=$B3258)"),248.785)</f>
        <v>248.785</v>
      </c>
      <c r="H3258" s="14">
        <f t="shared" si="4"/>
        <v>8.068151215</v>
      </c>
      <c r="I3258" s="14">
        <f>IFERROR(__xludf.DUMMYFUNCTION("FILTER(WholeNMJData!D:D,WholeNMJData!$B:$B=$B3258)"),78.72)</f>
        <v>78.72</v>
      </c>
    </row>
    <row r="3259">
      <c r="A3259" s="3"/>
      <c r="B3259" s="3" t="str">
        <f t="shared" si="3"/>
        <v>shi_07m_m67_a3_001</v>
      </c>
      <c r="C3259" s="9" t="s">
        <v>3300</v>
      </c>
      <c r="D3259" s="12">
        <v>5.0</v>
      </c>
      <c r="E3259" s="12">
        <v>1628.578</v>
      </c>
      <c r="F3259" s="12">
        <v>0.693224</v>
      </c>
      <c r="G3259" s="14">
        <f>IFERROR(__xludf.DUMMYFUNCTION("FILTER(WholeNMJData!E:E,WholeNMJData!$B:$B=$B3259)"),248.785)</f>
        <v>248.785</v>
      </c>
      <c r="H3259" s="14">
        <f t="shared" si="4"/>
        <v>6.546126173</v>
      </c>
      <c r="I3259" s="14">
        <f>IFERROR(__xludf.DUMMYFUNCTION("FILTER(WholeNMJData!D:D,WholeNMJData!$B:$B=$B3259)"),78.72)</f>
        <v>78.72</v>
      </c>
    </row>
    <row r="3260">
      <c r="A3260" s="3"/>
      <c r="B3260" s="3" t="str">
        <f t="shared" si="3"/>
        <v>shi_07m_m67_a3_001</v>
      </c>
      <c r="C3260" s="9" t="s">
        <v>3301</v>
      </c>
      <c r="D3260" s="12">
        <v>4.0</v>
      </c>
      <c r="E3260" s="12">
        <v>1854.694</v>
      </c>
      <c r="F3260" s="12">
        <v>0.501969</v>
      </c>
      <c r="G3260" s="14">
        <f>IFERROR(__xludf.DUMMYFUNCTION("FILTER(WholeNMJData!E:E,WholeNMJData!$B:$B=$B3260)"),248.785)</f>
        <v>248.785</v>
      </c>
      <c r="H3260" s="14">
        <f t="shared" si="4"/>
        <v>7.455007336</v>
      </c>
      <c r="I3260" s="14">
        <f>IFERROR(__xludf.DUMMYFUNCTION("FILTER(WholeNMJData!D:D,WholeNMJData!$B:$B=$B3260)"),78.72)</f>
        <v>78.72</v>
      </c>
    </row>
    <row r="3261">
      <c r="A3261" s="3"/>
      <c r="B3261" s="3" t="str">
        <f t="shared" si="3"/>
        <v>shi_07m_m67_a3_001</v>
      </c>
      <c r="C3261" s="9" t="s">
        <v>3302</v>
      </c>
      <c r="D3261" s="12">
        <v>4.0</v>
      </c>
      <c r="E3261" s="12">
        <v>2242.059</v>
      </c>
      <c r="F3261" s="12">
        <v>0.343798</v>
      </c>
      <c r="G3261" s="14">
        <f>IFERROR(__xludf.DUMMYFUNCTION("FILTER(WholeNMJData!E:E,WholeNMJData!$B:$B=$B3261)"),248.785)</f>
        <v>248.785</v>
      </c>
      <c r="H3261" s="14">
        <f t="shared" si="4"/>
        <v>9.012034488</v>
      </c>
      <c r="I3261" s="14">
        <f>IFERROR(__xludf.DUMMYFUNCTION("FILTER(WholeNMJData!D:D,WholeNMJData!$B:$B=$B3261)"),78.72)</f>
        <v>78.72</v>
      </c>
    </row>
    <row r="3262">
      <c r="A3262" s="3"/>
      <c r="B3262" s="3" t="str">
        <f t="shared" si="3"/>
        <v>shi_07m_m67_a3_001</v>
      </c>
      <c r="C3262" s="9" t="s">
        <v>3303</v>
      </c>
      <c r="D3262" s="12">
        <v>33.0</v>
      </c>
      <c r="E3262" s="12">
        <v>4025.853</v>
      </c>
      <c r="F3262" s="12">
        <v>1.112451</v>
      </c>
      <c r="G3262" s="14">
        <f>IFERROR(__xludf.DUMMYFUNCTION("FILTER(WholeNMJData!E:E,WholeNMJData!$B:$B=$B3262)"),248.785)</f>
        <v>248.785</v>
      </c>
      <c r="H3262" s="14">
        <f t="shared" si="4"/>
        <v>16.1820568</v>
      </c>
      <c r="I3262" s="14">
        <f>IFERROR(__xludf.DUMMYFUNCTION("FILTER(WholeNMJData!D:D,WholeNMJData!$B:$B=$B3262)"),78.72)</f>
        <v>78.72</v>
      </c>
    </row>
    <row r="3263">
      <c r="A3263" s="3"/>
      <c r="B3263" s="3" t="str">
        <f t="shared" si="3"/>
        <v>shi_07m_m67_a3_001</v>
      </c>
      <c r="C3263" s="9" t="s">
        <v>3304</v>
      </c>
      <c r="D3263" s="12">
        <v>4.0</v>
      </c>
      <c r="E3263" s="12">
        <v>1786.353</v>
      </c>
      <c r="F3263" s="12">
        <v>0.469483</v>
      </c>
      <c r="G3263" s="14">
        <f>IFERROR(__xludf.DUMMYFUNCTION("FILTER(WholeNMJData!E:E,WholeNMJData!$B:$B=$B3263)"),248.785)</f>
        <v>248.785</v>
      </c>
      <c r="H3263" s="14">
        <f t="shared" si="4"/>
        <v>7.180308298</v>
      </c>
      <c r="I3263" s="14">
        <f>IFERROR(__xludf.DUMMYFUNCTION("FILTER(WholeNMJData!D:D,WholeNMJData!$B:$B=$B3263)"),78.72)</f>
        <v>78.72</v>
      </c>
    </row>
    <row r="3264">
      <c r="A3264" s="3"/>
      <c r="B3264" s="3" t="str">
        <f t="shared" si="3"/>
        <v>shi_07m_m67_a3_001</v>
      </c>
      <c r="C3264" s="9" t="s">
        <v>3305</v>
      </c>
      <c r="D3264" s="12">
        <v>10.0</v>
      </c>
      <c r="E3264" s="12">
        <v>2506.638</v>
      </c>
      <c r="F3264" s="12">
        <v>0.546002</v>
      </c>
      <c r="G3264" s="14">
        <f>IFERROR(__xludf.DUMMYFUNCTION("FILTER(WholeNMJData!E:E,WholeNMJData!$B:$B=$B3264)"),248.785)</f>
        <v>248.785</v>
      </c>
      <c r="H3264" s="14">
        <f t="shared" si="4"/>
        <v>10.07551902</v>
      </c>
      <c r="I3264" s="14">
        <f>IFERROR(__xludf.DUMMYFUNCTION("FILTER(WholeNMJData!D:D,WholeNMJData!$B:$B=$B3264)"),78.72)</f>
        <v>78.72</v>
      </c>
    </row>
    <row r="3265">
      <c r="A3265" s="3"/>
      <c r="B3265" s="3" t="str">
        <f t="shared" si="3"/>
        <v>shi_07m_m67_a3_001</v>
      </c>
      <c r="C3265" s="9" t="s">
        <v>3306</v>
      </c>
      <c r="D3265" s="12">
        <v>11.0</v>
      </c>
      <c r="E3265" s="12">
        <v>3453.119</v>
      </c>
      <c r="F3265" s="12">
        <v>0.566596</v>
      </c>
      <c r="G3265" s="14">
        <f>IFERROR(__xludf.DUMMYFUNCTION("FILTER(WholeNMJData!E:E,WholeNMJData!$B:$B=$B3265)"),248.785)</f>
        <v>248.785</v>
      </c>
      <c r="H3265" s="14">
        <f t="shared" si="4"/>
        <v>13.87993247</v>
      </c>
      <c r="I3265" s="14">
        <f>IFERROR(__xludf.DUMMYFUNCTION("FILTER(WholeNMJData!D:D,WholeNMJData!$B:$B=$B3265)"),78.72)</f>
        <v>78.72</v>
      </c>
    </row>
    <row r="3266">
      <c r="A3266" s="3"/>
      <c r="B3266" s="3" t="str">
        <f t="shared" si="3"/>
        <v>shi_07m_m67_a3_001</v>
      </c>
      <c r="C3266" s="9" t="s">
        <v>3307</v>
      </c>
      <c r="D3266" s="12">
        <v>3.0</v>
      </c>
      <c r="E3266" s="12">
        <v>1800.138</v>
      </c>
      <c r="F3266" s="12">
        <v>0.376621</v>
      </c>
      <c r="G3266" s="14">
        <f>IFERROR(__xludf.DUMMYFUNCTION("FILTER(WholeNMJData!E:E,WholeNMJData!$B:$B=$B3266)"),248.785)</f>
        <v>248.785</v>
      </c>
      <c r="H3266" s="14">
        <f t="shared" si="4"/>
        <v>7.235717587</v>
      </c>
      <c r="I3266" s="14">
        <f>IFERROR(__xludf.DUMMYFUNCTION("FILTER(WholeNMJData!D:D,WholeNMJData!$B:$B=$B3266)"),78.72)</f>
        <v>78.72</v>
      </c>
    </row>
    <row r="3267">
      <c r="A3267" s="3"/>
      <c r="B3267" s="3" t="str">
        <f t="shared" si="3"/>
        <v>shi_07m_m67_a3_001</v>
      </c>
      <c r="C3267" s="9" t="s">
        <v>3308</v>
      </c>
      <c r="D3267" s="12">
        <v>6.0</v>
      </c>
      <c r="E3267" s="12">
        <v>1978.72</v>
      </c>
      <c r="F3267" s="12">
        <v>0.656684</v>
      </c>
      <c r="G3267" s="14">
        <f>IFERROR(__xludf.DUMMYFUNCTION("FILTER(WholeNMJData!E:E,WholeNMJData!$B:$B=$B3267)"),248.785)</f>
        <v>248.785</v>
      </c>
      <c r="H3267" s="14">
        <f t="shared" si="4"/>
        <v>7.953534176</v>
      </c>
      <c r="I3267" s="14">
        <f>IFERROR(__xludf.DUMMYFUNCTION("FILTER(WholeNMJData!D:D,WholeNMJData!$B:$B=$B3267)"),78.72)</f>
        <v>78.72</v>
      </c>
    </row>
    <row r="3268">
      <c r="A3268" s="3"/>
      <c r="B3268" s="3" t="str">
        <f t="shared" si="3"/>
        <v>shi_07m_m67_a3_001</v>
      </c>
      <c r="C3268" s="9" t="s">
        <v>3309</v>
      </c>
      <c r="D3268" s="12">
        <v>9.0</v>
      </c>
      <c r="E3268" s="12">
        <v>1726.654</v>
      </c>
      <c r="F3268" s="12">
        <v>0.633327</v>
      </c>
      <c r="G3268" s="14">
        <f>IFERROR(__xludf.DUMMYFUNCTION("FILTER(WholeNMJData!E:E,WholeNMJData!$B:$B=$B3268)"),248.785)</f>
        <v>248.785</v>
      </c>
      <c r="H3268" s="14">
        <f t="shared" si="4"/>
        <v>6.940346082</v>
      </c>
      <c r="I3268" s="14">
        <f>IFERROR(__xludf.DUMMYFUNCTION("FILTER(WholeNMJData!D:D,WholeNMJData!$B:$B=$B3268)"),78.72)</f>
        <v>78.72</v>
      </c>
    </row>
    <row r="3269">
      <c r="A3269" s="3"/>
      <c r="B3269" s="3" t="str">
        <f t="shared" si="3"/>
        <v>shi_07m_m67_a3_001</v>
      </c>
      <c r="C3269" s="9" t="s">
        <v>3310</v>
      </c>
      <c r="D3269" s="12">
        <v>5.0</v>
      </c>
      <c r="E3269" s="12">
        <v>1923.066</v>
      </c>
      <c r="F3269" s="12">
        <v>0.367337</v>
      </c>
      <c r="G3269" s="14">
        <f>IFERROR(__xludf.DUMMYFUNCTION("FILTER(WholeNMJData!E:E,WholeNMJData!$B:$B=$B3269)"),248.785)</f>
        <v>248.785</v>
      </c>
      <c r="H3269" s="14">
        <f t="shared" si="4"/>
        <v>7.729830979</v>
      </c>
      <c r="I3269" s="14">
        <f>IFERROR(__xludf.DUMMYFUNCTION("FILTER(WholeNMJData!D:D,WholeNMJData!$B:$B=$B3269)"),78.72)</f>
        <v>78.72</v>
      </c>
    </row>
    <row r="3270">
      <c r="A3270" s="3"/>
      <c r="B3270" s="3" t="str">
        <f t="shared" si="3"/>
        <v>shi_07m_m67_a3_001</v>
      </c>
      <c r="C3270" s="9" t="s">
        <v>3311</v>
      </c>
      <c r="D3270" s="12">
        <v>29.0</v>
      </c>
      <c r="E3270" s="12">
        <v>2535.139</v>
      </c>
      <c r="F3270" s="12">
        <v>0.896695</v>
      </c>
      <c r="G3270" s="14">
        <f>IFERROR(__xludf.DUMMYFUNCTION("FILTER(WholeNMJData!E:E,WholeNMJData!$B:$B=$B3270)"),248.785)</f>
        <v>248.785</v>
      </c>
      <c r="H3270" s="14">
        <f t="shared" si="4"/>
        <v>10.19007979</v>
      </c>
      <c r="I3270" s="14">
        <f>IFERROR(__xludf.DUMMYFUNCTION("FILTER(WholeNMJData!D:D,WholeNMJData!$B:$B=$B3270)"),78.72)</f>
        <v>78.72</v>
      </c>
    </row>
    <row r="3271">
      <c r="A3271" s="3"/>
      <c r="B3271" s="3" t="str">
        <f t="shared" si="3"/>
        <v>shi_07m_m67_a3_001</v>
      </c>
      <c r="C3271" s="9" t="s">
        <v>3312</v>
      </c>
      <c r="D3271" s="12">
        <v>12.0</v>
      </c>
      <c r="E3271" s="12">
        <v>1932.327</v>
      </c>
      <c r="F3271" s="12">
        <v>0.716874</v>
      </c>
      <c r="G3271" s="14">
        <f>IFERROR(__xludf.DUMMYFUNCTION("FILTER(WholeNMJData!E:E,WholeNMJData!$B:$B=$B3271)"),248.785)</f>
        <v>248.785</v>
      </c>
      <c r="H3271" s="14">
        <f t="shared" si="4"/>
        <v>7.767055892</v>
      </c>
      <c r="I3271" s="14">
        <f>IFERROR(__xludf.DUMMYFUNCTION("FILTER(WholeNMJData!D:D,WholeNMJData!$B:$B=$B3271)"),78.72)</f>
        <v>78.72</v>
      </c>
    </row>
    <row r="3272">
      <c r="A3272" s="3"/>
      <c r="B3272" s="3" t="str">
        <f t="shared" si="3"/>
        <v>shi_07m_m67_a3_001</v>
      </c>
      <c r="C3272" s="9" t="s">
        <v>3313</v>
      </c>
      <c r="D3272" s="12">
        <v>9.0</v>
      </c>
      <c r="E3272" s="12">
        <v>2016.219</v>
      </c>
      <c r="F3272" s="12">
        <v>0.489524</v>
      </c>
      <c r="G3272" s="14">
        <f>IFERROR(__xludf.DUMMYFUNCTION("FILTER(WholeNMJData!E:E,WholeNMJData!$B:$B=$B3272)"),248.785)</f>
        <v>248.785</v>
      </c>
      <c r="H3272" s="14">
        <f t="shared" si="4"/>
        <v>8.104262717</v>
      </c>
      <c r="I3272" s="14">
        <f>IFERROR(__xludf.DUMMYFUNCTION("FILTER(WholeNMJData!D:D,WholeNMJData!$B:$B=$B3272)"),78.72)</f>
        <v>78.72</v>
      </c>
    </row>
    <row r="3273">
      <c r="A3273" s="3"/>
      <c r="B3273" s="3" t="str">
        <f t="shared" si="3"/>
        <v>shi_07m_m67_a3_001</v>
      </c>
      <c r="C3273" s="9" t="s">
        <v>3314</v>
      </c>
      <c r="D3273" s="12">
        <v>12.0</v>
      </c>
      <c r="E3273" s="12">
        <v>1918.045</v>
      </c>
      <c r="F3273" s="12">
        <v>0.73935</v>
      </c>
      <c r="G3273" s="14">
        <f>IFERROR(__xludf.DUMMYFUNCTION("FILTER(WholeNMJData!E:E,WholeNMJData!$B:$B=$B3273)"),248.785)</f>
        <v>248.785</v>
      </c>
      <c r="H3273" s="14">
        <f t="shared" si="4"/>
        <v>7.709648894</v>
      </c>
      <c r="I3273" s="14">
        <f>IFERROR(__xludf.DUMMYFUNCTION("FILTER(WholeNMJData!D:D,WholeNMJData!$B:$B=$B3273)"),78.72)</f>
        <v>78.72</v>
      </c>
    </row>
    <row r="3274">
      <c r="A3274" s="3"/>
      <c r="B3274" s="3" t="str">
        <f t="shared" si="3"/>
        <v>shi_07m_m67_a3_001</v>
      </c>
      <c r="C3274" s="9" t="s">
        <v>3315</v>
      </c>
      <c r="D3274" s="12">
        <v>5.0</v>
      </c>
      <c r="E3274" s="12">
        <v>1708.405</v>
      </c>
      <c r="F3274" s="12">
        <v>0.370059</v>
      </c>
      <c r="G3274" s="14">
        <f>IFERROR(__xludf.DUMMYFUNCTION("FILTER(WholeNMJData!E:E,WholeNMJData!$B:$B=$B3274)"),248.785)</f>
        <v>248.785</v>
      </c>
      <c r="H3274" s="14">
        <f t="shared" si="4"/>
        <v>6.866993589</v>
      </c>
      <c r="I3274" s="14">
        <f>IFERROR(__xludf.DUMMYFUNCTION("FILTER(WholeNMJData!D:D,WholeNMJData!$B:$B=$B3274)"),78.72)</f>
        <v>78.72</v>
      </c>
    </row>
    <row r="3275">
      <c r="A3275" s="3"/>
      <c r="B3275" s="3" t="str">
        <f t="shared" si="3"/>
        <v>shi_07m_m67_a3_001</v>
      </c>
      <c r="C3275" s="9" t="s">
        <v>3316</v>
      </c>
      <c r="D3275" s="12">
        <v>17.0</v>
      </c>
      <c r="E3275" s="12">
        <v>1957.24</v>
      </c>
      <c r="F3275" s="12">
        <v>0.775142</v>
      </c>
      <c r="G3275" s="14">
        <f>IFERROR(__xludf.DUMMYFUNCTION("FILTER(WholeNMJData!E:E,WholeNMJData!$B:$B=$B3275)"),248.785)</f>
        <v>248.785</v>
      </c>
      <c r="H3275" s="14">
        <f t="shared" si="4"/>
        <v>7.867194566</v>
      </c>
      <c r="I3275" s="14">
        <f>IFERROR(__xludf.DUMMYFUNCTION("FILTER(WholeNMJData!D:D,WholeNMJData!$B:$B=$B3275)"),78.72)</f>
        <v>78.72</v>
      </c>
    </row>
    <row r="3276">
      <c r="A3276" s="3"/>
      <c r="B3276" s="3" t="str">
        <f t="shared" si="3"/>
        <v>shi_07m_m67_a3_001</v>
      </c>
      <c r="C3276" s="9" t="s">
        <v>3317</v>
      </c>
      <c r="D3276" s="12">
        <v>13.0</v>
      </c>
      <c r="E3276" s="12">
        <v>2580.116</v>
      </c>
      <c r="F3276" s="12">
        <v>0.829188</v>
      </c>
      <c r="G3276" s="14">
        <f>IFERROR(__xludf.DUMMYFUNCTION("FILTER(WholeNMJData!E:E,WholeNMJData!$B:$B=$B3276)"),248.785)</f>
        <v>248.785</v>
      </c>
      <c r="H3276" s="14">
        <f t="shared" si="4"/>
        <v>10.37086641</v>
      </c>
      <c r="I3276" s="14">
        <f>IFERROR(__xludf.DUMMYFUNCTION("FILTER(WholeNMJData!D:D,WholeNMJData!$B:$B=$B3276)"),78.72)</f>
        <v>78.72</v>
      </c>
    </row>
    <row r="3277">
      <c r="A3277" s="3"/>
      <c r="B3277" s="3" t="str">
        <f t="shared" si="3"/>
        <v>shi_07m_m67_a3_001</v>
      </c>
      <c r="C3277" s="9" t="s">
        <v>3318</v>
      </c>
      <c r="D3277" s="12">
        <v>14.0</v>
      </c>
      <c r="E3277" s="12">
        <v>1973.837</v>
      </c>
      <c r="F3277" s="12">
        <v>0.897462</v>
      </c>
      <c r="G3277" s="14">
        <f>IFERROR(__xludf.DUMMYFUNCTION("FILTER(WholeNMJData!E:E,WholeNMJData!$B:$B=$B3277)"),248.785)</f>
        <v>248.785</v>
      </c>
      <c r="H3277" s="14">
        <f t="shared" si="4"/>
        <v>7.933906787</v>
      </c>
      <c r="I3277" s="14">
        <f>IFERROR(__xludf.DUMMYFUNCTION("FILTER(WholeNMJData!D:D,WholeNMJData!$B:$B=$B3277)"),78.72)</f>
        <v>78.72</v>
      </c>
    </row>
    <row r="3278">
      <c r="A3278" s="3"/>
      <c r="B3278" s="3" t="str">
        <f t="shared" si="3"/>
        <v>shi_07m_m67_a3_001</v>
      </c>
      <c r="C3278" s="9" t="s">
        <v>3319</v>
      </c>
      <c r="D3278" s="12">
        <v>9.0</v>
      </c>
      <c r="E3278" s="12">
        <v>2381.533</v>
      </c>
      <c r="F3278" s="12">
        <v>1.326402</v>
      </c>
      <c r="G3278" s="14">
        <f>IFERROR(__xludf.DUMMYFUNCTION("FILTER(WholeNMJData!E:E,WholeNMJData!$B:$B=$B3278)"),248.785)</f>
        <v>248.785</v>
      </c>
      <c r="H3278" s="14">
        <f t="shared" si="4"/>
        <v>9.572655104</v>
      </c>
      <c r="I3278" s="14">
        <f>IFERROR(__xludf.DUMMYFUNCTION("FILTER(WholeNMJData!D:D,WholeNMJData!$B:$B=$B3278)"),78.72)</f>
        <v>78.72</v>
      </c>
    </row>
    <row r="3279">
      <c r="A3279" s="3"/>
      <c r="B3279" s="3" t="str">
        <f t="shared" si="3"/>
        <v>shi_07m_m67_a3_001</v>
      </c>
      <c r="C3279" s="9" t="s">
        <v>3320</v>
      </c>
      <c r="D3279" s="12">
        <v>7.0</v>
      </c>
      <c r="E3279" s="12">
        <v>2391.202</v>
      </c>
      <c r="F3279" s="12">
        <v>0.63102</v>
      </c>
      <c r="G3279" s="14">
        <f>IFERROR(__xludf.DUMMYFUNCTION("FILTER(WholeNMJData!E:E,WholeNMJData!$B:$B=$B3279)"),248.785)</f>
        <v>248.785</v>
      </c>
      <c r="H3279" s="14">
        <f t="shared" si="4"/>
        <v>9.611519987</v>
      </c>
      <c r="I3279" s="14">
        <f>IFERROR(__xludf.DUMMYFUNCTION("FILTER(WholeNMJData!D:D,WholeNMJData!$B:$B=$B3279)"),78.72)</f>
        <v>78.72</v>
      </c>
    </row>
    <row r="3280">
      <c r="A3280" s="3"/>
      <c r="B3280" s="3" t="str">
        <f t="shared" si="3"/>
        <v>shi_07m_m67_a3_001</v>
      </c>
      <c r="C3280" s="9" t="s">
        <v>3321</v>
      </c>
      <c r="D3280" s="12">
        <v>9.0</v>
      </c>
      <c r="E3280" s="12">
        <v>2224.999</v>
      </c>
      <c r="F3280" s="12">
        <v>0.64222</v>
      </c>
      <c r="G3280" s="14">
        <f>IFERROR(__xludf.DUMMYFUNCTION("FILTER(WholeNMJData!E:E,WholeNMJData!$B:$B=$B3280)"),248.785)</f>
        <v>248.785</v>
      </c>
      <c r="H3280" s="14">
        <f t="shared" si="4"/>
        <v>8.943461222</v>
      </c>
      <c r="I3280" s="14">
        <f>IFERROR(__xludf.DUMMYFUNCTION("FILTER(WholeNMJData!D:D,WholeNMJData!$B:$B=$B3280)"),78.72)</f>
        <v>78.72</v>
      </c>
    </row>
    <row r="3281">
      <c r="A3281" s="3"/>
      <c r="B3281" s="3" t="str">
        <f t="shared" si="3"/>
        <v>shi_07m_m67_a3_001</v>
      </c>
      <c r="C3281" s="9" t="s">
        <v>3322</v>
      </c>
      <c r="D3281" s="12">
        <v>8.0</v>
      </c>
      <c r="E3281" s="12">
        <v>1861.597</v>
      </c>
      <c r="F3281" s="12">
        <v>0.48145</v>
      </c>
      <c r="G3281" s="14">
        <f>IFERROR(__xludf.DUMMYFUNCTION("FILTER(WholeNMJData!E:E,WholeNMJData!$B:$B=$B3281)"),248.785)</f>
        <v>248.785</v>
      </c>
      <c r="H3281" s="14">
        <f t="shared" si="4"/>
        <v>7.482754185</v>
      </c>
      <c r="I3281" s="14">
        <f>IFERROR(__xludf.DUMMYFUNCTION("FILTER(WholeNMJData!D:D,WholeNMJData!$B:$B=$B3281)"),78.72)</f>
        <v>78.72</v>
      </c>
    </row>
    <row r="3282">
      <c r="A3282" s="3"/>
      <c r="B3282" s="3" t="str">
        <f t="shared" si="3"/>
        <v>shi_07m_m67_a3_001</v>
      </c>
      <c r="C3282" s="9" t="s">
        <v>3323</v>
      </c>
      <c r="D3282" s="12">
        <v>195.0</v>
      </c>
      <c r="E3282" s="12">
        <v>2694.465</v>
      </c>
      <c r="F3282" s="12">
        <v>1.184997</v>
      </c>
      <c r="G3282" s="14">
        <f>IFERROR(__xludf.DUMMYFUNCTION("FILTER(WholeNMJData!E:E,WholeNMJData!$B:$B=$B3282)"),248.785)</f>
        <v>248.785</v>
      </c>
      <c r="H3282" s="14">
        <f t="shared" si="4"/>
        <v>10.83049621</v>
      </c>
      <c r="I3282" s="14">
        <f>IFERROR(__xludf.DUMMYFUNCTION("FILTER(WholeNMJData!D:D,WholeNMJData!$B:$B=$B3282)"),78.72)</f>
        <v>78.72</v>
      </c>
    </row>
    <row r="3283">
      <c r="A3283" s="3"/>
      <c r="B3283" s="3" t="str">
        <f t="shared" si="3"/>
        <v>shi_07m_m67_a3_001</v>
      </c>
      <c r="C3283" s="9" t="s">
        <v>3324</v>
      </c>
      <c r="D3283" s="12">
        <v>4.0</v>
      </c>
      <c r="E3283" s="12">
        <v>2478.883</v>
      </c>
      <c r="F3283" s="12">
        <v>0.340842</v>
      </c>
      <c r="G3283" s="14">
        <f>IFERROR(__xludf.DUMMYFUNCTION("FILTER(WholeNMJData!E:E,WholeNMJData!$B:$B=$B3283)"),248.785)</f>
        <v>248.785</v>
      </c>
      <c r="H3283" s="14">
        <f t="shared" si="4"/>
        <v>9.96395683</v>
      </c>
      <c r="I3283" s="14">
        <f>IFERROR(__xludf.DUMMYFUNCTION("FILTER(WholeNMJData!D:D,WholeNMJData!$B:$B=$B3283)"),78.72)</f>
        <v>78.72</v>
      </c>
    </row>
    <row r="3284">
      <c r="A3284" s="3"/>
      <c r="B3284" s="3" t="str">
        <f t="shared" si="3"/>
        <v>shi_07m_m67_a3_001</v>
      </c>
      <c r="C3284" s="9" t="s">
        <v>3325</v>
      </c>
      <c r="D3284" s="12">
        <v>6.0</v>
      </c>
      <c r="E3284" s="12">
        <v>2164.202</v>
      </c>
      <c r="F3284" s="12">
        <v>0.484585</v>
      </c>
      <c r="G3284" s="14">
        <f>IFERROR(__xludf.DUMMYFUNCTION("FILTER(WholeNMJData!E:E,WholeNMJData!$B:$B=$B3284)"),248.785)</f>
        <v>248.785</v>
      </c>
      <c r="H3284" s="14">
        <f t="shared" si="4"/>
        <v>8.699085556</v>
      </c>
      <c r="I3284" s="14">
        <f>IFERROR(__xludf.DUMMYFUNCTION("FILTER(WholeNMJData!D:D,WholeNMJData!$B:$B=$B3284)"),78.72)</f>
        <v>78.72</v>
      </c>
    </row>
    <row r="3285">
      <c r="A3285" s="3"/>
      <c r="B3285" s="3" t="str">
        <f t="shared" si="3"/>
        <v>shi_07m_m67_a3_001</v>
      </c>
      <c r="C3285" s="9" t="s">
        <v>3326</v>
      </c>
      <c r="D3285" s="12">
        <v>47.0</v>
      </c>
      <c r="E3285" s="12">
        <v>2612.061</v>
      </c>
      <c r="F3285" s="12">
        <v>1.292008</v>
      </c>
      <c r="G3285" s="14">
        <f>IFERROR(__xludf.DUMMYFUNCTION("FILTER(WholeNMJData!E:E,WholeNMJData!$B:$B=$B3285)"),248.785)</f>
        <v>248.785</v>
      </c>
      <c r="H3285" s="14">
        <f t="shared" si="4"/>
        <v>10.49927045</v>
      </c>
      <c r="I3285" s="14">
        <f>IFERROR(__xludf.DUMMYFUNCTION("FILTER(WholeNMJData!D:D,WholeNMJData!$B:$B=$B3285)"),78.72)</f>
        <v>78.72</v>
      </c>
    </row>
    <row r="3286">
      <c r="A3286" s="3"/>
      <c r="B3286" s="3" t="str">
        <f t="shared" si="3"/>
        <v>shi_07m_m67_a3_001</v>
      </c>
      <c r="C3286" s="9" t="s">
        <v>3327</v>
      </c>
      <c r="D3286" s="12">
        <v>64.0</v>
      </c>
      <c r="E3286" s="12">
        <v>3287.426</v>
      </c>
      <c r="F3286" s="12">
        <v>0.842577</v>
      </c>
      <c r="G3286" s="14">
        <f>IFERROR(__xludf.DUMMYFUNCTION("FILTER(WholeNMJData!E:E,WholeNMJData!$B:$B=$B3286)"),248.785)</f>
        <v>248.785</v>
      </c>
      <c r="H3286" s="14">
        <f t="shared" si="4"/>
        <v>13.21392367</v>
      </c>
      <c r="I3286" s="14">
        <f>IFERROR(__xludf.DUMMYFUNCTION("FILTER(WholeNMJData!D:D,WholeNMJData!$B:$B=$B3286)"),78.72)</f>
        <v>78.72</v>
      </c>
    </row>
    <row r="3287">
      <c r="A3287" s="3"/>
      <c r="B3287" s="3" t="str">
        <f t="shared" si="3"/>
        <v>shi_07m_m67_a3_001</v>
      </c>
      <c r="C3287" s="9" t="s">
        <v>3328</v>
      </c>
      <c r="D3287" s="12">
        <v>7.0</v>
      </c>
      <c r="E3287" s="12">
        <v>1953.858</v>
      </c>
      <c r="F3287" s="12">
        <v>0.411649</v>
      </c>
      <c r="G3287" s="14">
        <f>IFERROR(__xludf.DUMMYFUNCTION("FILTER(WholeNMJData!E:E,WholeNMJData!$B:$B=$B3287)"),248.785)</f>
        <v>248.785</v>
      </c>
      <c r="H3287" s="14">
        <f t="shared" si="4"/>
        <v>7.853600498</v>
      </c>
      <c r="I3287" s="14">
        <f>IFERROR(__xludf.DUMMYFUNCTION("FILTER(WholeNMJData!D:D,WholeNMJData!$B:$B=$B3287)"),78.72)</f>
        <v>78.72</v>
      </c>
    </row>
    <row r="3288">
      <c r="A3288" s="3"/>
      <c r="B3288" s="3" t="str">
        <f t="shared" si="3"/>
        <v>shi_07m_m67_a3_001</v>
      </c>
      <c r="C3288" s="9" t="s">
        <v>3329</v>
      </c>
      <c r="D3288" s="12">
        <v>7.0</v>
      </c>
      <c r="E3288" s="12">
        <v>1740.94</v>
      </c>
      <c r="F3288" s="12">
        <v>0.221099</v>
      </c>
      <c r="G3288" s="14">
        <f>IFERROR(__xludf.DUMMYFUNCTION("FILTER(WholeNMJData!E:E,WholeNMJData!$B:$B=$B3288)"),248.785)</f>
        <v>248.785</v>
      </c>
      <c r="H3288" s="14">
        <f t="shared" si="4"/>
        <v>6.997769158</v>
      </c>
      <c r="I3288" s="14">
        <f>IFERROR(__xludf.DUMMYFUNCTION("FILTER(WholeNMJData!D:D,WholeNMJData!$B:$B=$B3288)"),78.72)</f>
        <v>78.72</v>
      </c>
    </row>
    <row r="3289">
      <c r="A3289" s="3"/>
      <c r="B3289" s="3" t="str">
        <f t="shared" si="3"/>
        <v>shi_07m_m67_a3_001</v>
      </c>
      <c r="C3289" s="9" t="s">
        <v>3330</v>
      </c>
      <c r="D3289" s="12">
        <v>34.0</v>
      </c>
      <c r="E3289" s="12">
        <v>3929.257</v>
      </c>
      <c r="F3289" s="12">
        <v>1.156332</v>
      </c>
      <c r="G3289" s="14">
        <f>IFERROR(__xludf.DUMMYFUNCTION("FILTER(WholeNMJData!E:E,WholeNMJData!$B:$B=$B3289)"),248.785)</f>
        <v>248.785</v>
      </c>
      <c r="H3289" s="14">
        <f t="shared" si="4"/>
        <v>15.7937858</v>
      </c>
      <c r="I3289" s="14">
        <f>IFERROR(__xludf.DUMMYFUNCTION("FILTER(WholeNMJData!D:D,WholeNMJData!$B:$B=$B3289)"),78.72)</f>
        <v>78.72</v>
      </c>
    </row>
    <row r="3290">
      <c r="A3290" s="3"/>
      <c r="B3290" s="3" t="str">
        <f t="shared" si="3"/>
        <v>shi_07m_m67_a3_001</v>
      </c>
      <c r="C3290" s="9" t="s">
        <v>3331</v>
      </c>
      <c r="D3290" s="12">
        <v>30.0</v>
      </c>
      <c r="E3290" s="12">
        <v>2895.852</v>
      </c>
      <c r="F3290" s="12">
        <v>0.902317</v>
      </c>
      <c r="G3290" s="14">
        <f>IFERROR(__xludf.DUMMYFUNCTION("FILTER(WholeNMJData!E:E,WholeNMJData!$B:$B=$B3290)"),248.785)</f>
        <v>248.785</v>
      </c>
      <c r="H3290" s="14">
        <f t="shared" si="4"/>
        <v>11.63997829</v>
      </c>
      <c r="I3290" s="14">
        <f>IFERROR(__xludf.DUMMYFUNCTION("FILTER(WholeNMJData!D:D,WholeNMJData!$B:$B=$B3290)"),78.72)</f>
        <v>78.72</v>
      </c>
    </row>
    <row r="3291">
      <c r="A3291" s="3"/>
      <c r="B3291" s="3" t="str">
        <f t="shared" si="3"/>
        <v>shi_07m_m67_a3_001</v>
      </c>
      <c r="C3291" s="9" t="s">
        <v>3332</v>
      </c>
      <c r="D3291" s="12">
        <v>4.0</v>
      </c>
      <c r="E3291" s="12">
        <v>2055.131</v>
      </c>
      <c r="F3291" s="12">
        <v>0.558803</v>
      </c>
      <c r="G3291" s="14">
        <f>IFERROR(__xludf.DUMMYFUNCTION("FILTER(WholeNMJData!E:E,WholeNMJData!$B:$B=$B3291)"),248.785)</f>
        <v>248.785</v>
      </c>
      <c r="H3291" s="14">
        <f t="shared" si="4"/>
        <v>8.26067086</v>
      </c>
      <c r="I3291" s="14">
        <f>IFERROR(__xludf.DUMMYFUNCTION("FILTER(WholeNMJData!D:D,WholeNMJData!$B:$B=$B3291)"),78.72)</f>
        <v>78.72</v>
      </c>
    </row>
    <row r="3292">
      <c r="A3292" s="3"/>
      <c r="B3292" s="3" t="str">
        <f t="shared" si="3"/>
        <v>shi_07m_m67_a3_001</v>
      </c>
      <c r="C3292" s="9" t="s">
        <v>3333</v>
      </c>
      <c r="D3292" s="12">
        <v>5.0</v>
      </c>
      <c r="E3292" s="12">
        <v>2287.272</v>
      </c>
      <c r="F3292" s="12">
        <v>0.529406</v>
      </c>
      <c r="G3292" s="14">
        <f>IFERROR(__xludf.DUMMYFUNCTION("FILTER(WholeNMJData!E:E,WholeNMJData!$B:$B=$B3292)"),248.785)</f>
        <v>248.785</v>
      </c>
      <c r="H3292" s="14">
        <f t="shared" si="4"/>
        <v>9.193769721</v>
      </c>
      <c r="I3292" s="14">
        <f>IFERROR(__xludf.DUMMYFUNCTION("FILTER(WholeNMJData!D:D,WholeNMJData!$B:$B=$B3292)"),78.72)</f>
        <v>78.72</v>
      </c>
    </row>
    <row r="3293">
      <c r="A3293" s="3"/>
      <c r="B3293" s="3" t="str">
        <f t="shared" si="3"/>
        <v>shi_07m_m67_a3_001</v>
      </c>
      <c r="C3293" s="9" t="s">
        <v>3334</v>
      </c>
      <c r="D3293" s="12">
        <v>6.0</v>
      </c>
      <c r="E3293" s="12">
        <v>2255.835</v>
      </c>
      <c r="F3293" s="12">
        <v>0.386261</v>
      </c>
      <c r="G3293" s="14">
        <f>IFERROR(__xludf.DUMMYFUNCTION("FILTER(WholeNMJData!E:E,WholeNMJData!$B:$B=$B3293)"),248.785)</f>
        <v>248.785</v>
      </c>
      <c r="H3293" s="14">
        <f t="shared" si="4"/>
        <v>9.067407601</v>
      </c>
      <c r="I3293" s="14">
        <f>IFERROR(__xludf.DUMMYFUNCTION("FILTER(WholeNMJData!D:D,WholeNMJData!$B:$B=$B3293)"),78.72)</f>
        <v>78.72</v>
      </c>
    </row>
    <row r="3294">
      <c r="A3294" s="3"/>
      <c r="B3294" s="3" t="str">
        <f t="shared" si="3"/>
        <v>shi_07m_m67_a3_001</v>
      </c>
      <c r="C3294" s="9" t="s">
        <v>3335</v>
      </c>
      <c r="D3294" s="12">
        <v>4.0</v>
      </c>
      <c r="E3294" s="12">
        <v>2027.074</v>
      </c>
      <c r="F3294" s="12">
        <v>0.51807</v>
      </c>
      <c r="G3294" s="14">
        <f>IFERROR(__xludf.DUMMYFUNCTION("FILTER(WholeNMJData!E:E,WholeNMJData!$B:$B=$B3294)"),248.785)</f>
        <v>248.785</v>
      </c>
      <c r="H3294" s="14">
        <f t="shared" si="4"/>
        <v>8.147894769</v>
      </c>
      <c r="I3294" s="14">
        <f>IFERROR(__xludf.DUMMYFUNCTION("FILTER(WholeNMJData!D:D,WholeNMJData!$B:$B=$B3294)"),78.72)</f>
        <v>78.72</v>
      </c>
    </row>
    <row r="3295">
      <c r="A3295" s="3"/>
      <c r="B3295" s="3" t="str">
        <f t="shared" si="3"/>
        <v>shi_07m_m67_a3_001</v>
      </c>
      <c r="C3295" s="9" t="s">
        <v>3336</v>
      </c>
      <c r="D3295" s="12">
        <v>17.0</v>
      </c>
      <c r="E3295" s="12">
        <v>2260.534</v>
      </c>
      <c r="F3295" s="12">
        <v>0.913761</v>
      </c>
      <c r="G3295" s="14">
        <f>IFERROR(__xludf.DUMMYFUNCTION("FILTER(WholeNMJData!E:E,WholeNMJData!$B:$B=$B3295)"),248.785)</f>
        <v>248.785</v>
      </c>
      <c r="H3295" s="14">
        <f t="shared" si="4"/>
        <v>9.086295396</v>
      </c>
      <c r="I3295" s="14">
        <f>IFERROR(__xludf.DUMMYFUNCTION("FILTER(WholeNMJData!D:D,WholeNMJData!$B:$B=$B3295)"),78.72)</f>
        <v>78.72</v>
      </c>
    </row>
    <row r="3296">
      <c r="A3296" s="3"/>
      <c r="B3296" s="3" t="str">
        <f t="shared" si="3"/>
        <v>shi_07m_m67_a3_001</v>
      </c>
      <c r="C3296" s="9" t="s">
        <v>3337</v>
      </c>
      <c r="D3296" s="12">
        <v>90.0</v>
      </c>
      <c r="E3296" s="12">
        <v>2851.7</v>
      </c>
      <c r="F3296" s="12">
        <v>0.863993</v>
      </c>
      <c r="G3296" s="14">
        <f>IFERROR(__xludf.DUMMYFUNCTION("FILTER(WholeNMJData!E:E,WholeNMJData!$B:$B=$B3296)"),248.785)</f>
        <v>248.785</v>
      </c>
      <c r="H3296" s="14">
        <f t="shared" si="4"/>
        <v>11.46250779</v>
      </c>
      <c r="I3296" s="14">
        <f>IFERROR(__xludf.DUMMYFUNCTION("FILTER(WholeNMJData!D:D,WholeNMJData!$B:$B=$B3296)"),78.72)</f>
        <v>78.72</v>
      </c>
    </row>
    <row r="3297">
      <c r="A3297" s="3"/>
      <c r="B3297" s="3" t="str">
        <f t="shared" si="3"/>
        <v>shi_07m_m67_a3_001</v>
      </c>
      <c r="C3297" s="9" t="s">
        <v>3338</v>
      </c>
      <c r="D3297" s="12">
        <v>24.0</v>
      </c>
      <c r="E3297" s="12">
        <v>2550.819</v>
      </c>
      <c r="F3297" s="12">
        <v>1.115487</v>
      </c>
      <c r="G3297" s="14">
        <f>IFERROR(__xludf.DUMMYFUNCTION("FILTER(WholeNMJData!E:E,WholeNMJData!$B:$B=$B3297)"),248.785)</f>
        <v>248.785</v>
      </c>
      <c r="H3297" s="14">
        <f t="shared" si="4"/>
        <v>10.2531061</v>
      </c>
      <c r="I3297" s="14">
        <f>IFERROR(__xludf.DUMMYFUNCTION("FILTER(WholeNMJData!D:D,WholeNMJData!$B:$B=$B3297)"),78.72)</f>
        <v>78.72</v>
      </c>
    </row>
    <row r="3298">
      <c r="A3298" s="3"/>
      <c r="B3298" s="3" t="str">
        <f t="shared" si="3"/>
        <v>shi_07m_m67_a3_001</v>
      </c>
      <c r="C3298" s="9" t="s">
        <v>3339</v>
      </c>
      <c r="D3298" s="12">
        <v>31.0</v>
      </c>
      <c r="E3298" s="12">
        <v>2513.064</v>
      </c>
      <c r="F3298" s="12">
        <v>1.272103</v>
      </c>
      <c r="G3298" s="14">
        <f>IFERROR(__xludf.DUMMYFUNCTION("FILTER(WholeNMJData!E:E,WholeNMJData!$B:$B=$B3298)"),248.785)</f>
        <v>248.785</v>
      </c>
      <c r="H3298" s="14">
        <f t="shared" si="4"/>
        <v>10.10134855</v>
      </c>
      <c r="I3298" s="14">
        <f>IFERROR(__xludf.DUMMYFUNCTION("FILTER(WholeNMJData!D:D,WholeNMJData!$B:$B=$B3298)"),78.72)</f>
        <v>78.72</v>
      </c>
    </row>
    <row r="3299">
      <c r="A3299" s="3"/>
      <c r="B3299" s="3" t="str">
        <f t="shared" si="3"/>
        <v>shi_07m_m67_a3_001</v>
      </c>
      <c r="C3299" s="9" t="s">
        <v>3340</v>
      </c>
      <c r="D3299" s="12">
        <v>3.0</v>
      </c>
      <c r="E3299" s="12">
        <v>2197.79</v>
      </c>
      <c r="F3299" s="12">
        <v>0.112561</v>
      </c>
      <c r="G3299" s="14">
        <f>IFERROR(__xludf.DUMMYFUNCTION("FILTER(WholeNMJData!E:E,WholeNMJData!$B:$B=$B3299)"),248.785)</f>
        <v>248.785</v>
      </c>
      <c r="H3299" s="14">
        <f t="shared" si="4"/>
        <v>8.834093695</v>
      </c>
      <c r="I3299" s="14">
        <f>IFERROR(__xludf.DUMMYFUNCTION("FILTER(WholeNMJData!D:D,WholeNMJData!$B:$B=$B3299)"),78.72)</f>
        <v>78.72</v>
      </c>
    </row>
    <row r="3300">
      <c r="A3300" s="3"/>
      <c r="B3300" s="3" t="str">
        <f t="shared" si="3"/>
        <v>shi_07m_m67_a3_001</v>
      </c>
      <c r="C3300" s="9" t="s">
        <v>3341</v>
      </c>
      <c r="D3300" s="12">
        <v>3.0</v>
      </c>
      <c r="E3300" s="12">
        <v>1997.296</v>
      </c>
      <c r="F3300" s="12">
        <v>0.544205</v>
      </c>
      <c r="G3300" s="14">
        <f>IFERROR(__xludf.DUMMYFUNCTION("FILTER(WholeNMJData!E:E,WholeNMJData!$B:$B=$B3300)"),248.785)</f>
        <v>248.785</v>
      </c>
      <c r="H3300" s="14">
        <f t="shared" si="4"/>
        <v>8.028201057</v>
      </c>
      <c r="I3300" s="14">
        <f>IFERROR(__xludf.DUMMYFUNCTION("FILTER(WholeNMJData!D:D,WholeNMJData!$B:$B=$B3300)"),78.72)</f>
        <v>78.72</v>
      </c>
    </row>
    <row r="3301">
      <c r="A3301" s="3"/>
      <c r="B3301" s="3" t="str">
        <f t="shared" si="3"/>
        <v>shi_07m_m67_a3_001</v>
      </c>
      <c r="C3301" s="9" t="s">
        <v>3342</v>
      </c>
      <c r="D3301" s="12">
        <v>11.0</v>
      </c>
      <c r="E3301" s="12">
        <v>2402.805</v>
      </c>
      <c r="F3301" s="12">
        <v>0.462982</v>
      </c>
      <c r="G3301" s="14">
        <f>IFERROR(__xludf.DUMMYFUNCTION("FILTER(WholeNMJData!E:E,WholeNMJData!$B:$B=$B3301)"),248.785)</f>
        <v>248.785</v>
      </c>
      <c r="H3301" s="14">
        <f t="shared" si="4"/>
        <v>9.658158651</v>
      </c>
      <c r="I3301" s="14">
        <f>IFERROR(__xludf.DUMMYFUNCTION("FILTER(WholeNMJData!D:D,WholeNMJData!$B:$B=$B3301)"),78.72)</f>
        <v>78.72</v>
      </c>
    </row>
    <row r="3302">
      <c r="A3302" s="3"/>
      <c r="B3302" s="3" t="str">
        <f t="shared" si="3"/>
        <v>shi_07m_m67_a3_001</v>
      </c>
      <c r="C3302" s="9" t="s">
        <v>3343</v>
      </c>
      <c r="D3302" s="12">
        <v>4.0</v>
      </c>
      <c r="E3302" s="12">
        <v>1995.187</v>
      </c>
      <c r="F3302" s="12">
        <v>0.332729</v>
      </c>
      <c r="G3302" s="14">
        <f>IFERROR(__xludf.DUMMYFUNCTION("FILTER(WholeNMJData!E:E,WholeNMJData!$B:$B=$B3302)"),248.785)</f>
        <v>248.785</v>
      </c>
      <c r="H3302" s="14">
        <f t="shared" si="4"/>
        <v>8.019723858</v>
      </c>
      <c r="I3302" s="14">
        <f>IFERROR(__xludf.DUMMYFUNCTION("FILTER(WholeNMJData!D:D,WholeNMJData!$B:$B=$B3302)"),78.72)</f>
        <v>78.72</v>
      </c>
    </row>
    <row r="3303">
      <c r="A3303" s="3"/>
      <c r="B3303" s="3" t="str">
        <f t="shared" si="3"/>
        <v>shi_07m_m67_a3_001</v>
      </c>
      <c r="C3303" s="9" t="s">
        <v>3344</v>
      </c>
      <c r="D3303" s="12">
        <v>5.0</v>
      </c>
      <c r="E3303" s="12">
        <v>2402.151</v>
      </c>
      <c r="F3303" s="12">
        <v>0.289207</v>
      </c>
      <c r="G3303" s="14">
        <f>IFERROR(__xludf.DUMMYFUNCTION("FILTER(WholeNMJData!E:E,WholeNMJData!$B:$B=$B3303)"),248.785)</f>
        <v>248.785</v>
      </c>
      <c r="H3303" s="14">
        <f t="shared" si="4"/>
        <v>9.655529875</v>
      </c>
      <c r="I3303" s="14">
        <f>IFERROR(__xludf.DUMMYFUNCTION("FILTER(WholeNMJData!D:D,WholeNMJData!$B:$B=$B3303)"),78.72)</f>
        <v>78.72</v>
      </c>
    </row>
    <row r="3304">
      <c r="A3304" s="3"/>
      <c r="B3304" s="3" t="str">
        <f t="shared" si="3"/>
        <v>shi_07m_m67_a3_001</v>
      </c>
      <c r="C3304" s="9" t="s">
        <v>3345</v>
      </c>
      <c r="D3304" s="12">
        <v>34.0</v>
      </c>
      <c r="E3304" s="12">
        <v>5745.897</v>
      </c>
      <c r="F3304" s="12">
        <v>0.864674</v>
      </c>
      <c r="G3304" s="14">
        <f>IFERROR(__xludf.DUMMYFUNCTION("FILTER(WholeNMJData!E:E,WholeNMJData!$B:$B=$B3304)"),248.785)</f>
        <v>248.785</v>
      </c>
      <c r="H3304" s="14">
        <f t="shared" si="4"/>
        <v>23.09583375</v>
      </c>
      <c r="I3304" s="14">
        <f>IFERROR(__xludf.DUMMYFUNCTION("FILTER(WholeNMJData!D:D,WholeNMJData!$B:$B=$B3304)"),78.72)</f>
        <v>78.72</v>
      </c>
    </row>
    <row r="3305">
      <c r="A3305" s="3"/>
      <c r="B3305" s="3" t="str">
        <f t="shared" si="3"/>
        <v>shi_07m_m67_a3_001</v>
      </c>
      <c r="C3305" s="9" t="s">
        <v>3346</v>
      </c>
      <c r="D3305" s="12">
        <v>5.0</v>
      </c>
      <c r="E3305" s="12">
        <v>2544.967</v>
      </c>
      <c r="F3305" s="12">
        <v>0.362336</v>
      </c>
      <c r="G3305" s="14">
        <f>IFERROR(__xludf.DUMMYFUNCTION("FILTER(WholeNMJData!E:E,WholeNMJData!$B:$B=$B3305)"),248.785)</f>
        <v>248.785</v>
      </c>
      <c r="H3305" s="14">
        <f t="shared" si="4"/>
        <v>10.22958378</v>
      </c>
      <c r="I3305" s="14">
        <f>IFERROR(__xludf.DUMMYFUNCTION("FILTER(WholeNMJData!D:D,WholeNMJData!$B:$B=$B3305)"),78.72)</f>
        <v>78.72</v>
      </c>
    </row>
    <row r="3306">
      <c r="A3306" s="3"/>
      <c r="B3306" s="3" t="str">
        <f t="shared" si="3"/>
        <v>shi_07m_m67_a3_001</v>
      </c>
      <c r="C3306" s="9" t="s">
        <v>3347</v>
      </c>
      <c r="D3306" s="12">
        <v>18.0</v>
      </c>
      <c r="E3306" s="12">
        <v>2620.623</v>
      </c>
      <c r="F3306" s="12">
        <v>0.85083</v>
      </c>
      <c r="G3306" s="14">
        <f>IFERROR(__xludf.DUMMYFUNCTION("FILTER(WholeNMJData!E:E,WholeNMJData!$B:$B=$B3306)"),248.785)</f>
        <v>248.785</v>
      </c>
      <c r="H3306" s="14">
        <f t="shared" si="4"/>
        <v>10.53368571</v>
      </c>
      <c r="I3306" s="14">
        <f>IFERROR(__xludf.DUMMYFUNCTION("FILTER(WholeNMJData!D:D,WholeNMJData!$B:$B=$B3306)"),78.72)</f>
        <v>78.72</v>
      </c>
    </row>
    <row r="3307">
      <c r="A3307" s="3"/>
      <c r="B3307" s="3" t="str">
        <f t="shared" si="3"/>
        <v>shi_07m_m67_a3_001</v>
      </c>
      <c r="C3307" s="9" t="s">
        <v>3348</v>
      </c>
      <c r="D3307" s="12">
        <v>9.0</v>
      </c>
      <c r="E3307" s="12">
        <v>2123.762</v>
      </c>
      <c r="F3307" s="12">
        <v>0.710165</v>
      </c>
      <c r="G3307" s="14">
        <f>IFERROR(__xludf.DUMMYFUNCTION("FILTER(WholeNMJData!E:E,WholeNMJData!$B:$B=$B3307)"),248.785)</f>
        <v>248.785</v>
      </c>
      <c r="H3307" s="14">
        <f t="shared" si="4"/>
        <v>8.536535563</v>
      </c>
      <c r="I3307" s="14">
        <f>IFERROR(__xludf.DUMMYFUNCTION("FILTER(WholeNMJData!D:D,WholeNMJData!$B:$B=$B3307)"),78.72)</f>
        <v>78.72</v>
      </c>
    </row>
    <row r="3308">
      <c r="A3308" s="3"/>
      <c r="B3308" s="3" t="str">
        <f t="shared" si="3"/>
        <v>shi_07m_m67_a3_001</v>
      </c>
      <c r="C3308" s="9" t="s">
        <v>3349</v>
      </c>
      <c r="D3308" s="12">
        <v>4.0</v>
      </c>
      <c r="E3308" s="12">
        <v>1930.61</v>
      </c>
      <c r="F3308" s="12">
        <v>0.336928</v>
      </c>
      <c r="G3308" s="14">
        <f>IFERROR(__xludf.DUMMYFUNCTION("FILTER(WholeNMJData!E:E,WholeNMJData!$B:$B=$B3308)"),248.785)</f>
        <v>248.785</v>
      </c>
      <c r="H3308" s="14">
        <f t="shared" si="4"/>
        <v>7.76015435</v>
      </c>
      <c r="I3308" s="14">
        <f>IFERROR(__xludf.DUMMYFUNCTION("FILTER(WholeNMJData!D:D,WholeNMJData!$B:$B=$B3308)"),78.72)</f>
        <v>78.72</v>
      </c>
    </row>
    <row r="3309">
      <c r="A3309" s="3"/>
      <c r="B3309" s="3" t="str">
        <f t="shared" si="3"/>
        <v>shi_07m_m67_a3_001</v>
      </c>
      <c r="C3309" s="9" t="s">
        <v>3350</v>
      </c>
      <c r="D3309" s="12">
        <v>21.0</v>
      </c>
      <c r="E3309" s="12">
        <v>3327.492</v>
      </c>
      <c r="F3309" s="12">
        <v>0.712441</v>
      </c>
      <c r="G3309" s="14">
        <f>IFERROR(__xludf.DUMMYFUNCTION("FILTER(WholeNMJData!E:E,WholeNMJData!$B:$B=$B3309)"),248.785)</f>
        <v>248.785</v>
      </c>
      <c r="H3309" s="14">
        <f t="shared" si="4"/>
        <v>13.37497036</v>
      </c>
      <c r="I3309" s="14">
        <f>IFERROR(__xludf.DUMMYFUNCTION("FILTER(WholeNMJData!D:D,WholeNMJData!$B:$B=$B3309)"),78.72)</f>
        <v>78.72</v>
      </c>
    </row>
    <row r="3310">
      <c r="A3310" s="3"/>
      <c r="B3310" s="3" t="str">
        <f t="shared" si="3"/>
        <v>shi_07m_m67_a3_001</v>
      </c>
      <c r="C3310" s="9" t="s">
        <v>3351</v>
      </c>
      <c r="D3310" s="12">
        <v>17.0</v>
      </c>
      <c r="E3310" s="12">
        <v>2133.998</v>
      </c>
      <c r="F3310" s="12">
        <v>0.654709</v>
      </c>
      <c r="G3310" s="14">
        <f>IFERROR(__xludf.DUMMYFUNCTION("FILTER(WholeNMJData!E:E,WholeNMJData!$B:$B=$B3310)"),248.785)</f>
        <v>248.785</v>
      </c>
      <c r="H3310" s="14">
        <f t="shared" si="4"/>
        <v>8.577679522</v>
      </c>
      <c r="I3310" s="14">
        <f>IFERROR(__xludf.DUMMYFUNCTION("FILTER(WholeNMJData!D:D,WholeNMJData!$B:$B=$B3310)"),78.72)</f>
        <v>78.72</v>
      </c>
    </row>
    <row r="3311">
      <c r="A3311" s="3"/>
      <c r="B3311" s="3" t="str">
        <f t="shared" si="3"/>
        <v>shi_07m_m67_a3_001</v>
      </c>
      <c r="C3311" s="9" t="s">
        <v>3352</v>
      </c>
      <c r="D3311" s="12">
        <v>3.0</v>
      </c>
      <c r="E3311" s="12">
        <v>2030.545</v>
      </c>
      <c r="F3311" s="12">
        <v>0.380325</v>
      </c>
      <c r="G3311" s="14">
        <f>IFERROR(__xludf.DUMMYFUNCTION("FILTER(WholeNMJData!E:E,WholeNMJData!$B:$B=$B3311)"),248.785)</f>
        <v>248.785</v>
      </c>
      <c r="H3311" s="14">
        <f t="shared" si="4"/>
        <v>8.161846574</v>
      </c>
      <c r="I3311" s="14">
        <f>IFERROR(__xludf.DUMMYFUNCTION("FILTER(WholeNMJData!D:D,WholeNMJData!$B:$B=$B3311)"),78.72)</f>
        <v>78.72</v>
      </c>
    </row>
    <row r="3312">
      <c r="A3312" s="3"/>
      <c r="B3312" s="3" t="str">
        <f t="shared" si="3"/>
        <v>shi_07m_m67_a3_001</v>
      </c>
      <c r="C3312" s="9" t="s">
        <v>3353</v>
      </c>
      <c r="D3312" s="12">
        <v>11.0</v>
      </c>
      <c r="E3312" s="12">
        <v>1912.54</v>
      </c>
      <c r="F3312" s="12">
        <v>0.653305</v>
      </c>
      <c r="G3312" s="14">
        <f>IFERROR(__xludf.DUMMYFUNCTION("FILTER(WholeNMJData!E:E,WholeNMJData!$B:$B=$B3312)"),248.785)</f>
        <v>248.785</v>
      </c>
      <c r="H3312" s="14">
        <f t="shared" si="4"/>
        <v>7.687521354</v>
      </c>
      <c r="I3312" s="14">
        <f>IFERROR(__xludf.DUMMYFUNCTION("FILTER(WholeNMJData!D:D,WholeNMJData!$B:$B=$B3312)"),78.72)</f>
        <v>78.72</v>
      </c>
    </row>
    <row r="3313">
      <c r="A3313" s="3"/>
      <c r="B3313" s="3" t="str">
        <f t="shared" si="3"/>
        <v>shi_07m_m67_a3_001</v>
      </c>
      <c r="C3313" s="9" t="s">
        <v>3354</v>
      </c>
      <c r="D3313" s="12">
        <v>51.0</v>
      </c>
      <c r="E3313" s="12">
        <v>3779.007</v>
      </c>
      <c r="F3313" s="12">
        <v>1.014172</v>
      </c>
      <c r="G3313" s="14">
        <f>IFERROR(__xludf.DUMMYFUNCTION("FILTER(WholeNMJData!E:E,WholeNMJData!$B:$B=$B3313)"),248.785)</f>
        <v>248.785</v>
      </c>
      <c r="H3313" s="14">
        <f t="shared" si="4"/>
        <v>15.18985067</v>
      </c>
      <c r="I3313" s="14">
        <f>IFERROR(__xludf.DUMMYFUNCTION("FILTER(WholeNMJData!D:D,WholeNMJData!$B:$B=$B3313)"),78.72)</f>
        <v>78.72</v>
      </c>
    </row>
    <row r="3314">
      <c r="A3314" s="3"/>
      <c r="B3314" s="3" t="str">
        <f t="shared" si="3"/>
        <v>shi_07m_m67_a3_001</v>
      </c>
      <c r="C3314" s="9" t="s">
        <v>3355</v>
      </c>
      <c r="D3314" s="12">
        <v>5.0</v>
      </c>
      <c r="E3314" s="12">
        <v>2246.118</v>
      </c>
      <c r="F3314" s="12">
        <v>0.720206</v>
      </c>
      <c r="G3314" s="14">
        <f>IFERROR(__xludf.DUMMYFUNCTION("FILTER(WholeNMJData!E:E,WholeNMJData!$B:$B=$B3314)"),248.785)</f>
        <v>248.785</v>
      </c>
      <c r="H3314" s="14">
        <f t="shared" si="4"/>
        <v>9.02834978</v>
      </c>
      <c r="I3314" s="14">
        <f>IFERROR(__xludf.DUMMYFUNCTION("FILTER(WholeNMJData!D:D,WholeNMJData!$B:$B=$B3314)"),78.72)</f>
        <v>78.72</v>
      </c>
    </row>
    <row r="3315">
      <c r="A3315" s="3"/>
      <c r="B3315" s="3" t="str">
        <f t="shared" si="3"/>
        <v>shi_07m_m67_a3_001</v>
      </c>
      <c r="C3315" s="9" t="s">
        <v>3356</v>
      </c>
      <c r="D3315" s="12">
        <v>5.0</v>
      </c>
      <c r="E3315" s="12">
        <v>2238.564</v>
      </c>
      <c r="F3315" s="12">
        <v>0.515663</v>
      </c>
      <c r="G3315" s="14">
        <f>IFERROR(__xludf.DUMMYFUNCTION("FILTER(WholeNMJData!E:E,WholeNMJData!$B:$B=$B3315)"),248.785)</f>
        <v>248.785</v>
      </c>
      <c r="H3315" s="14">
        <f t="shared" si="4"/>
        <v>8.997986213</v>
      </c>
      <c r="I3315" s="14">
        <f>IFERROR(__xludf.DUMMYFUNCTION("FILTER(WholeNMJData!D:D,WholeNMJData!$B:$B=$B3315)"),78.72)</f>
        <v>78.72</v>
      </c>
    </row>
    <row r="3316">
      <c r="A3316" s="3"/>
      <c r="B3316" s="3" t="str">
        <f t="shared" si="3"/>
        <v>shi_07m_m67_a3_001</v>
      </c>
      <c r="C3316" s="9" t="s">
        <v>3357</v>
      </c>
      <c r="D3316" s="12">
        <v>98.0</v>
      </c>
      <c r="E3316" s="12">
        <v>4161.493</v>
      </c>
      <c r="F3316" s="12">
        <v>1.378715</v>
      </c>
      <c r="G3316" s="14">
        <f>IFERROR(__xludf.DUMMYFUNCTION("FILTER(WholeNMJData!E:E,WholeNMJData!$B:$B=$B3316)"),248.785)</f>
        <v>248.785</v>
      </c>
      <c r="H3316" s="14">
        <f t="shared" si="4"/>
        <v>16.72726652</v>
      </c>
      <c r="I3316" s="14">
        <f>IFERROR(__xludf.DUMMYFUNCTION("FILTER(WholeNMJData!D:D,WholeNMJData!$B:$B=$B3316)"),78.72)</f>
        <v>78.72</v>
      </c>
    </row>
    <row r="3317">
      <c r="A3317" s="3"/>
      <c r="B3317" s="3" t="str">
        <f t="shared" si="3"/>
        <v>shi_07m_m67_a3_001</v>
      </c>
      <c r="C3317" s="9" t="s">
        <v>3358</v>
      </c>
      <c r="D3317" s="12">
        <v>9.0</v>
      </c>
      <c r="E3317" s="12">
        <v>2149.758</v>
      </c>
      <c r="F3317" s="12">
        <v>0.615065</v>
      </c>
      <c r="G3317" s="14">
        <f>IFERROR(__xludf.DUMMYFUNCTION("FILTER(WholeNMJData!E:E,WholeNMJData!$B:$B=$B3317)"),248.785)</f>
        <v>248.785</v>
      </c>
      <c r="H3317" s="14">
        <f t="shared" si="4"/>
        <v>8.641027393</v>
      </c>
      <c r="I3317" s="14">
        <f>IFERROR(__xludf.DUMMYFUNCTION("FILTER(WholeNMJData!D:D,WholeNMJData!$B:$B=$B3317)"),78.72)</f>
        <v>78.72</v>
      </c>
    </row>
    <row r="3318">
      <c r="A3318" s="3"/>
      <c r="B3318" s="3" t="str">
        <f t="shared" si="3"/>
        <v>shi_07m_m67_a3_001</v>
      </c>
      <c r="C3318" s="9" t="s">
        <v>3359</v>
      </c>
      <c r="D3318" s="12">
        <v>4.0</v>
      </c>
      <c r="E3318" s="12">
        <v>1850.285</v>
      </c>
      <c r="F3318" s="12">
        <v>0.206099</v>
      </c>
      <c r="G3318" s="14">
        <f>IFERROR(__xludf.DUMMYFUNCTION("FILTER(WholeNMJData!E:E,WholeNMJData!$B:$B=$B3318)"),248.785)</f>
        <v>248.785</v>
      </c>
      <c r="H3318" s="14">
        <f t="shared" si="4"/>
        <v>7.437285206</v>
      </c>
      <c r="I3318" s="14">
        <f>IFERROR(__xludf.DUMMYFUNCTION("FILTER(WholeNMJData!D:D,WholeNMJData!$B:$B=$B3318)"),78.72)</f>
        <v>78.72</v>
      </c>
    </row>
    <row r="3319">
      <c r="A3319" s="3"/>
      <c r="B3319" s="3" t="str">
        <f t="shared" si="3"/>
        <v>shi_07m_m67_a3_001</v>
      </c>
      <c r="C3319" s="9" t="s">
        <v>3360</v>
      </c>
      <c r="D3319" s="12">
        <v>4.0</v>
      </c>
      <c r="E3319" s="12">
        <v>2284.887</v>
      </c>
      <c r="F3319" s="12">
        <v>0.45033</v>
      </c>
      <c r="G3319" s="14">
        <f>IFERROR(__xludf.DUMMYFUNCTION("FILTER(WholeNMJData!E:E,WholeNMJData!$B:$B=$B3319)"),248.785)</f>
        <v>248.785</v>
      </c>
      <c r="H3319" s="14">
        <f t="shared" si="4"/>
        <v>9.18418313</v>
      </c>
      <c r="I3319" s="14">
        <f>IFERROR(__xludf.DUMMYFUNCTION("FILTER(WholeNMJData!D:D,WholeNMJData!$B:$B=$B3319)"),78.72)</f>
        <v>78.72</v>
      </c>
    </row>
    <row r="3320">
      <c r="A3320" s="3"/>
      <c r="B3320" s="3" t="str">
        <f t="shared" si="3"/>
        <v>shi_07m_m67_a3_001</v>
      </c>
      <c r="C3320" s="9" t="s">
        <v>3361</v>
      </c>
      <c r="D3320" s="12">
        <v>9.0</v>
      </c>
      <c r="E3320" s="12">
        <v>2084.047</v>
      </c>
      <c r="F3320" s="12">
        <v>0.528201</v>
      </c>
      <c r="G3320" s="14">
        <f>IFERROR(__xludf.DUMMYFUNCTION("FILTER(WholeNMJData!E:E,WholeNMJData!$B:$B=$B3320)"),248.785)</f>
        <v>248.785</v>
      </c>
      <c r="H3320" s="14">
        <f t="shared" si="4"/>
        <v>8.376899733</v>
      </c>
      <c r="I3320" s="14">
        <f>IFERROR(__xludf.DUMMYFUNCTION("FILTER(WholeNMJData!D:D,WholeNMJData!$B:$B=$B3320)"),78.72)</f>
        <v>78.72</v>
      </c>
    </row>
    <row r="3321">
      <c r="A3321" s="3"/>
      <c r="B3321" s="3" t="str">
        <f t="shared" si="3"/>
        <v>shi_07m_m67_a3_001</v>
      </c>
      <c r="C3321" s="9" t="s">
        <v>3362</v>
      </c>
      <c r="D3321" s="12">
        <v>17.0</v>
      </c>
      <c r="E3321" s="12">
        <v>2069.862</v>
      </c>
      <c r="F3321" s="12">
        <v>0.929855</v>
      </c>
      <c r="G3321" s="14">
        <f>IFERROR(__xludf.DUMMYFUNCTION("FILTER(WholeNMJData!E:E,WholeNMJData!$B:$B=$B3321)"),248.785)</f>
        <v>248.785</v>
      </c>
      <c r="H3321" s="14">
        <f t="shared" si="4"/>
        <v>8.31988263</v>
      </c>
      <c r="I3321" s="14">
        <f>IFERROR(__xludf.DUMMYFUNCTION("FILTER(WholeNMJData!D:D,WholeNMJData!$B:$B=$B3321)"),78.72)</f>
        <v>78.72</v>
      </c>
    </row>
    <row r="3322">
      <c r="A3322" s="3"/>
      <c r="B3322" s="3" t="str">
        <f t="shared" si="3"/>
        <v>shi_07m_m67_a3_001</v>
      </c>
      <c r="C3322" s="9" t="s">
        <v>3363</v>
      </c>
      <c r="D3322" s="12">
        <v>6.0</v>
      </c>
      <c r="E3322" s="12">
        <v>2087.409</v>
      </c>
      <c r="F3322" s="12">
        <v>0.480082</v>
      </c>
      <c r="G3322" s="14">
        <f>IFERROR(__xludf.DUMMYFUNCTION("FILTER(WholeNMJData!E:E,WholeNMJData!$B:$B=$B3322)"),248.785)</f>
        <v>248.785</v>
      </c>
      <c r="H3322" s="14">
        <f t="shared" si="4"/>
        <v>8.390413409</v>
      </c>
      <c r="I3322" s="14">
        <f>IFERROR(__xludf.DUMMYFUNCTION("FILTER(WholeNMJData!D:D,WholeNMJData!$B:$B=$B3322)"),78.72)</f>
        <v>78.72</v>
      </c>
    </row>
    <row r="3323">
      <c r="A3323" s="3"/>
      <c r="B3323" s="3" t="str">
        <f t="shared" si="3"/>
        <v>shi_07m_m67_a3_001</v>
      </c>
      <c r="C3323" s="9" t="s">
        <v>3364</v>
      </c>
      <c r="D3323" s="12">
        <v>5.0</v>
      </c>
      <c r="E3323" s="12">
        <v>1832.429</v>
      </c>
      <c r="F3323" s="12">
        <v>0.425559</v>
      </c>
      <c r="G3323" s="14">
        <f>IFERROR(__xludf.DUMMYFUNCTION("FILTER(WholeNMJData!E:E,WholeNMJData!$B:$B=$B3323)"),248.785)</f>
        <v>248.785</v>
      </c>
      <c r="H3323" s="14">
        <f t="shared" si="4"/>
        <v>7.36551239</v>
      </c>
      <c r="I3323" s="14">
        <f>IFERROR(__xludf.DUMMYFUNCTION("FILTER(WholeNMJData!D:D,WholeNMJData!$B:$B=$B3323)"),78.72)</f>
        <v>78.72</v>
      </c>
    </row>
    <row r="3324">
      <c r="A3324" s="3"/>
      <c r="B3324" s="3" t="str">
        <f t="shared" si="3"/>
        <v>shi_07m_m67_a3_001</v>
      </c>
      <c r="C3324" s="9" t="s">
        <v>3365</v>
      </c>
      <c r="D3324" s="12">
        <v>4.0</v>
      </c>
      <c r="E3324" s="12">
        <v>1758.384</v>
      </c>
      <c r="F3324" s="12">
        <v>0.24594</v>
      </c>
      <c r="G3324" s="14">
        <f>IFERROR(__xludf.DUMMYFUNCTION("FILTER(WholeNMJData!E:E,WholeNMJData!$B:$B=$B3324)"),248.785)</f>
        <v>248.785</v>
      </c>
      <c r="H3324" s="14">
        <f t="shared" si="4"/>
        <v>7.067885926</v>
      </c>
      <c r="I3324" s="14">
        <f>IFERROR(__xludf.DUMMYFUNCTION("FILTER(WholeNMJData!D:D,WholeNMJData!$B:$B=$B3324)"),78.72)</f>
        <v>78.72</v>
      </c>
    </row>
    <row r="3325">
      <c r="A3325" s="3"/>
      <c r="B3325" s="3" t="str">
        <f t="shared" si="3"/>
        <v>shi_07m_m67_a3_001</v>
      </c>
      <c r="C3325" s="9" t="s">
        <v>3366</v>
      </c>
      <c r="D3325" s="12">
        <v>175.0</v>
      </c>
      <c r="E3325" s="12">
        <v>5831.986</v>
      </c>
      <c r="F3325" s="12">
        <v>0.967596</v>
      </c>
      <c r="G3325" s="14">
        <f>IFERROR(__xludf.DUMMYFUNCTION("FILTER(WholeNMJData!E:E,WholeNMJData!$B:$B=$B3325)"),248.785)</f>
        <v>248.785</v>
      </c>
      <c r="H3325" s="14">
        <f t="shared" si="4"/>
        <v>23.4418715</v>
      </c>
      <c r="I3325" s="14">
        <f>IFERROR(__xludf.DUMMYFUNCTION("FILTER(WholeNMJData!D:D,WholeNMJData!$B:$B=$B3325)"),78.72)</f>
        <v>78.72</v>
      </c>
    </row>
    <row r="3326">
      <c r="A3326" s="3"/>
      <c r="B3326" s="3" t="str">
        <f t="shared" si="3"/>
        <v>shi_07m_m67_a3_001</v>
      </c>
      <c r="C3326" s="9" t="s">
        <v>3367</v>
      </c>
      <c r="D3326" s="12">
        <v>5.0</v>
      </c>
      <c r="E3326" s="12">
        <v>1922.443</v>
      </c>
      <c r="F3326" s="12">
        <v>0.366275</v>
      </c>
      <c r="G3326" s="14">
        <f>IFERROR(__xludf.DUMMYFUNCTION("FILTER(WholeNMJData!E:E,WholeNMJData!$B:$B=$B3326)"),248.785)</f>
        <v>248.785</v>
      </c>
      <c r="H3326" s="14">
        <f t="shared" si="4"/>
        <v>7.727326808</v>
      </c>
      <c r="I3326" s="14">
        <f>IFERROR(__xludf.DUMMYFUNCTION("FILTER(WholeNMJData!D:D,WholeNMJData!$B:$B=$B3326)"),78.72)</f>
        <v>78.72</v>
      </c>
    </row>
    <row r="3327">
      <c r="A3327" s="3"/>
      <c r="B3327" s="3" t="str">
        <f t="shared" si="3"/>
        <v>shi_07m_m67_a3_001</v>
      </c>
      <c r="C3327" s="9" t="s">
        <v>3368</v>
      </c>
      <c r="D3327" s="12">
        <v>6.0</v>
      </c>
      <c r="E3327" s="12">
        <v>2107.78</v>
      </c>
      <c r="F3327" s="12">
        <v>0.529407</v>
      </c>
      <c r="G3327" s="14">
        <f>IFERROR(__xludf.DUMMYFUNCTION("FILTER(WholeNMJData!E:E,WholeNMJData!$B:$B=$B3327)"),248.785)</f>
        <v>248.785</v>
      </c>
      <c r="H3327" s="14">
        <f t="shared" si="4"/>
        <v>8.472295355</v>
      </c>
      <c r="I3327" s="14">
        <f>IFERROR(__xludf.DUMMYFUNCTION("FILTER(WholeNMJData!D:D,WholeNMJData!$B:$B=$B3327)"),78.72)</f>
        <v>78.72</v>
      </c>
    </row>
    <row r="3328">
      <c r="A3328" s="3"/>
      <c r="B3328" s="3" t="str">
        <f t="shared" si="3"/>
        <v>shi_07m_m67_a3_001</v>
      </c>
      <c r="C3328" s="9" t="s">
        <v>3369</v>
      </c>
      <c r="D3328" s="12">
        <v>8.0</v>
      </c>
      <c r="E3328" s="12">
        <v>1710.695</v>
      </c>
      <c r="F3328" s="12">
        <v>0.349521</v>
      </c>
      <c r="G3328" s="14">
        <f>IFERROR(__xludf.DUMMYFUNCTION("FILTER(WholeNMJData!E:E,WholeNMJData!$B:$B=$B3328)"),248.785)</f>
        <v>248.785</v>
      </c>
      <c r="H3328" s="14">
        <f t="shared" si="4"/>
        <v>6.876198324</v>
      </c>
      <c r="I3328" s="14">
        <f>IFERROR(__xludf.DUMMYFUNCTION("FILTER(WholeNMJData!D:D,WholeNMJData!$B:$B=$B3328)"),78.72)</f>
        <v>78.72</v>
      </c>
    </row>
    <row r="3329">
      <c r="A3329" s="3"/>
      <c r="B3329" s="3" t="str">
        <f t="shared" si="3"/>
        <v>shi_07m_m67_a3_001</v>
      </c>
      <c r="C3329" s="9" t="s">
        <v>3370</v>
      </c>
      <c r="D3329" s="12">
        <v>7.0</v>
      </c>
      <c r="E3329" s="12">
        <v>1887.244</v>
      </c>
      <c r="F3329" s="12">
        <v>0.698723</v>
      </c>
      <c r="G3329" s="14">
        <f>IFERROR(__xludf.DUMMYFUNCTION("FILTER(WholeNMJData!E:E,WholeNMJData!$B:$B=$B3329)"),248.785)</f>
        <v>248.785</v>
      </c>
      <c r="H3329" s="14">
        <f t="shared" si="4"/>
        <v>7.585843198</v>
      </c>
      <c r="I3329" s="14">
        <f>IFERROR(__xludf.DUMMYFUNCTION("FILTER(WholeNMJData!D:D,WholeNMJData!$B:$B=$B3329)"),78.72)</f>
        <v>78.72</v>
      </c>
    </row>
    <row r="3330">
      <c r="A3330" s="3"/>
      <c r="B3330" s="3" t="str">
        <f t="shared" si="3"/>
        <v>shi_07m_m67_a3_001</v>
      </c>
      <c r="C3330" s="9" t="s">
        <v>3371</v>
      </c>
      <c r="D3330" s="12">
        <v>14.0</v>
      </c>
      <c r="E3330" s="12">
        <v>4455.399</v>
      </c>
      <c r="F3330" s="12">
        <v>0.536562</v>
      </c>
      <c r="G3330" s="14">
        <f>IFERROR(__xludf.DUMMYFUNCTION("FILTER(WholeNMJData!E:E,WholeNMJData!$B:$B=$B3330)"),248.785)</f>
        <v>248.785</v>
      </c>
      <c r="H3330" s="14">
        <f t="shared" si="4"/>
        <v>17.90863195</v>
      </c>
      <c r="I3330" s="14">
        <f>IFERROR(__xludf.DUMMYFUNCTION("FILTER(WholeNMJData!D:D,WholeNMJData!$B:$B=$B3330)"),78.72)</f>
        <v>78.72</v>
      </c>
    </row>
    <row r="3331">
      <c r="A3331" s="3"/>
      <c r="B3331" s="3" t="str">
        <f t="shared" si="3"/>
        <v>shi_07m_m67_a3_001</v>
      </c>
      <c r="C3331" s="9" t="s">
        <v>3372</v>
      </c>
      <c r="D3331" s="12">
        <v>8.0</v>
      </c>
      <c r="E3331" s="12">
        <v>2313.262</v>
      </c>
      <c r="F3331" s="12">
        <v>0.476438</v>
      </c>
      <c r="G3331" s="14">
        <f>IFERROR(__xludf.DUMMYFUNCTION("FILTER(WholeNMJData!E:E,WholeNMJData!$B:$B=$B3331)"),248.785)</f>
        <v>248.785</v>
      </c>
      <c r="H3331" s="14">
        <f t="shared" si="4"/>
        <v>9.298237434</v>
      </c>
      <c r="I3331" s="14">
        <f>IFERROR(__xludf.DUMMYFUNCTION("FILTER(WholeNMJData!D:D,WholeNMJData!$B:$B=$B3331)"),78.72)</f>
        <v>78.72</v>
      </c>
    </row>
    <row r="3332">
      <c r="A3332" s="3"/>
      <c r="B3332" s="3" t="str">
        <f t="shared" si="3"/>
        <v>shi_07m_m67_a3_001</v>
      </c>
      <c r="C3332" s="9" t="s">
        <v>3373</v>
      </c>
      <c r="D3332" s="12">
        <v>6.0</v>
      </c>
      <c r="E3332" s="12">
        <v>1668.55</v>
      </c>
      <c r="F3332" s="12">
        <v>0.495848</v>
      </c>
      <c r="G3332" s="14">
        <f>IFERROR(__xludf.DUMMYFUNCTION("FILTER(WholeNMJData!E:E,WholeNMJData!$B:$B=$B3332)"),248.785)</f>
        <v>248.785</v>
      </c>
      <c r="H3332" s="14">
        <f t="shared" si="4"/>
        <v>6.706795024</v>
      </c>
      <c r="I3332" s="14">
        <f>IFERROR(__xludf.DUMMYFUNCTION("FILTER(WholeNMJData!D:D,WholeNMJData!$B:$B=$B3332)"),78.72)</f>
        <v>78.72</v>
      </c>
    </row>
    <row r="3333">
      <c r="A3333" s="3"/>
      <c r="B3333" s="3" t="str">
        <f t="shared" si="3"/>
        <v>shi_07m_m67_a3_001</v>
      </c>
      <c r="C3333" s="9" t="s">
        <v>3374</v>
      </c>
      <c r="D3333" s="12">
        <v>5.0</v>
      </c>
      <c r="E3333" s="12">
        <v>1893.053</v>
      </c>
      <c r="F3333" s="12">
        <v>0.137495</v>
      </c>
      <c r="G3333" s="14">
        <f>IFERROR(__xludf.DUMMYFUNCTION("FILTER(WholeNMJData!E:E,WholeNMJData!$B:$B=$B3333)"),248.785)</f>
        <v>248.785</v>
      </c>
      <c r="H3333" s="14">
        <f t="shared" si="4"/>
        <v>7.609192676</v>
      </c>
      <c r="I3333" s="14">
        <f>IFERROR(__xludf.DUMMYFUNCTION("FILTER(WholeNMJData!D:D,WholeNMJData!$B:$B=$B3333)"),78.72)</f>
        <v>78.72</v>
      </c>
    </row>
    <row r="3334">
      <c r="A3334" s="3"/>
      <c r="B3334" s="3" t="str">
        <f t="shared" si="3"/>
        <v>shi_07m_m67_a3_001</v>
      </c>
      <c r="C3334" s="9" t="s">
        <v>3375</v>
      </c>
      <c r="D3334" s="12">
        <v>5.0</v>
      </c>
      <c r="E3334" s="12">
        <v>2192.621</v>
      </c>
      <c r="F3334" s="12">
        <v>0.70786</v>
      </c>
      <c r="G3334" s="14">
        <f>IFERROR(__xludf.DUMMYFUNCTION("FILTER(WholeNMJData!E:E,WholeNMJData!$B:$B=$B3334)"),248.785)</f>
        <v>248.785</v>
      </c>
      <c r="H3334" s="14">
        <f t="shared" si="4"/>
        <v>8.813316719</v>
      </c>
      <c r="I3334" s="14">
        <f>IFERROR(__xludf.DUMMYFUNCTION("FILTER(WholeNMJData!D:D,WholeNMJData!$B:$B=$B3334)"),78.72)</f>
        <v>78.72</v>
      </c>
    </row>
    <row r="3335">
      <c r="A3335" s="3"/>
      <c r="B3335" s="3" t="str">
        <f t="shared" si="3"/>
        <v>shi_07m_m67_a3_001</v>
      </c>
      <c r="C3335" s="9" t="s">
        <v>3376</v>
      </c>
      <c r="D3335" s="12">
        <v>8.0</v>
      </c>
      <c r="E3335" s="12">
        <v>2179.899</v>
      </c>
      <c r="F3335" s="12">
        <v>0.384634</v>
      </c>
      <c r="G3335" s="14">
        <f>IFERROR(__xludf.DUMMYFUNCTION("FILTER(WholeNMJData!E:E,WholeNMJData!$B:$B=$B3335)"),248.785)</f>
        <v>248.785</v>
      </c>
      <c r="H3335" s="14">
        <f t="shared" si="4"/>
        <v>8.762180196</v>
      </c>
      <c r="I3335" s="14">
        <f>IFERROR(__xludf.DUMMYFUNCTION("FILTER(WholeNMJData!D:D,WholeNMJData!$B:$B=$B3335)"),78.72)</f>
        <v>78.72</v>
      </c>
    </row>
    <row r="3336">
      <c r="A3336" s="3"/>
      <c r="B3336" s="3" t="str">
        <f t="shared" si="3"/>
        <v>shi_07m_m67_a3_001</v>
      </c>
      <c r="C3336" s="9" t="s">
        <v>3377</v>
      </c>
      <c r="D3336" s="12">
        <v>5.0</v>
      </c>
      <c r="E3336" s="12">
        <v>1896.274</v>
      </c>
      <c r="F3336" s="12">
        <v>0.443482</v>
      </c>
      <c r="G3336" s="14">
        <f>IFERROR(__xludf.DUMMYFUNCTION("FILTER(WholeNMJData!E:E,WholeNMJData!$B:$B=$B3336)"),248.785)</f>
        <v>248.785</v>
      </c>
      <c r="H3336" s="14">
        <f t="shared" si="4"/>
        <v>7.622139598</v>
      </c>
      <c r="I3336" s="14">
        <f>IFERROR(__xludf.DUMMYFUNCTION("FILTER(WholeNMJData!D:D,WholeNMJData!$B:$B=$B3336)"),78.72)</f>
        <v>78.72</v>
      </c>
    </row>
    <row r="3337">
      <c r="A3337" s="3"/>
      <c r="B3337" s="3" t="str">
        <f t="shared" si="3"/>
        <v>shi_07m_m67_a3_001</v>
      </c>
      <c r="C3337" s="9" t="s">
        <v>3378</v>
      </c>
      <c r="D3337" s="12">
        <v>74.0</v>
      </c>
      <c r="E3337" s="12">
        <v>2527.911</v>
      </c>
      <c r="F3337" s="12">
        <v>0.905864</v>
      </c>
      <c r="G3337" s="14">
        <f>IFERROR(__xludf.DUMMYFUNCTION("FILTER(WholeNMJData!E:E,WholeNMJData!$B:$B=$B3337)"),248.785)</f>
        <v>248.785</v>
      </c>
      <c r="H3337" s="14">
        <f t="shared" si="4"/>
        <v>10.16102659</v>
      </c>
      <c r="I3337" s="14">
        <f>IFERROR(__xludf.DUMMYFUNCTION("FILTER(WholeNMJData!D:D,WholeNMJData!$B:$B=$B3337)"),78.72)</f>
        <v>78.72</v>
      </c>
    </row>
    <row r="3338">
      <c r="A3338" s="3"/>
      <c r="B3338" s="3" t="str">
        <f t="shared" si="3"/>
        <v>shi_07m_m67_a3_001</v>
      </c>
      <c r="C3338" s="9" t="s">
        <v>3379</v>
      </c>
      <c r="D3338" s="12">
        <v>3.0</v>
      </c>
      <c r="E3338" s="12">
        <v>2258.735</v>
      </c>
      <c r="F3338" s="12">
        <v>0.566706</v>
      </c>
      <c r="G3338" s="14">
        <f>IFERROR(__xludf.DUMMYFUNCTION("FILTER(WholeNMJData!E:E,WholeNMJData!$B:$B=$B3338)"),248.785)</f>
        <v>248.785</v>
      </c>
      <c r="H3338" s="14">
        <f t="shared" si="4"/>
        <v>9.079064252</v>
      </c>
      <c r="I3338" s="14">
        <f>IFERROR(__xludf.DUMMYFUNCTION("FILTER(WholeNMJData!D:D,WholeNMJData!$B:$B=$B3338)"),78.72)</f>
        <v>78.72</v>
      </c>
    </row>
    <row r="3339">
      <c r="A3339" s="3"/>
      <c r="B3339" s="3" t="str">
        <f t="shared" si="3"/>
        <v>shi_07m_m67_a3_001</v>
      </c>
      <c r="C3339" s="9" t="s">
        <v>3380</v>
      </c>
      <c r="D3339" s="12">
        <v>9.0</v>
      </c>
      <c r="E3339" s="12">
        <v>2082.278</v>
      </c>
      <c r="F3339" s="12">
        <v>0.542839</v>
      </c>
      <c r="G3339" s="14">
        <f>IFERROR(__xludf.DUMMYFUNCTION("FILTER(WholeNMJData!E:E,WholeNMJData!$B:$B=$B3339)"),248.785)</f>
        <v>248.785</v>
      </c>
      <c r="H3339" s="14">
        <f t="shared" si="4"/>
        <v>8.369789175</v>
      </c>
      <c r="I3339" s="14">
        <f>IFERROR(__xludf.DUMMYFUNCTION("FILTER(WholeNMJData!D:D,WholeNMJData!$B:$B=$B3339)"),78.72)</f>
        <v>78.72</v>
      </c>
    </row>
    <row r="3340">
      <c r="A3340" s="3"/>
      <c r="B3340" s="3" t="str">
        <f t="shared" si="3"/>
        <v>shi_07m_m67_a3_001</v>
      </c>
      <c r="C3340" s="9" t="s">
        <v>3381</v>
      </c>
      <c r="D3340" s="12">
        <v>5.0</v>
      </c>
      <c r="E3340" s="12">
        <v>2031.783</v>
      </c>
      <c r="F3340" s="12">
        <v>0.480206</v>
      </c>
      <c r="G3340" s="14">
        <f>IFERROR(__xludf.DUMMYFUNCTION("FILTER(WholeNMJData!E:E,WholeNMJData!$B:$B=$B3340)"),248.785)</f>
        <v>248.785</v>
      </c>
      <c r="H3340" s="14">
        <f t="shared" si="4"/>
        <v>8.166822759</v>
      </c>
      <c r="I3340" s="14">
        <f>IFERROR(__xludf.DUMMYFUNCTION("FILTER(WholeNMJData!D:D,WholeNMJData!$B:$B=$B3340)"),78.72)</f>
        <v>78.72</v>
      </c>
    </row>
    <row r="3341">
      <c r="A3341" s="3"/>
      <c r="B3341" s="3" t="str">
        <f t="shared" si="3"/>
        <v>shi_07m_m67_a3_001</v>
      </c>
      <c r="C3341" s="9" t="s">
        <v>3382</v>
      </c>
      <c r="D3341" s="12">
        <v>17.0</v>
      </c>
      <c r="E3341" s="12">
        <v>2398.202</v>
      </c>
      <c r="F3341" s="12">
        <v>0.742453</v>
      </c>
      <c r="G3341" s="14">
        <f>IFERROR(__xludf.DUMMYFUNCTION("FILTER(WholeNMJData!E:E,WholeNMJData!$B:$B=$B3341)"),248.785)</f>
        <v>248.785</v>
      </c>
      <c r="H3341" s="14">
        <f t="shared" si="4"/>
        <v>9.639656732</v>
      </c>
      <c r="I3341" s="14">
        <f>IFERROR(__xludf.DUMMYFUNCTION("FILTER(WholeNMJData!D:D,WholeNMJData!$B:$B=$B3341)"),78.72)</f>
        <v>78.72</v>
      </c>
    </row>
    <row r="3342">
      <c r="A3342" s="3"/>
      <c r="B3342" s="3" t="str">
        <f t="shared" si="3"/>
        <v>shi_07m_m67_a3_001</v>
      </c>
      <c r="C3342" s="9" t="s">
        <v>3383</v>
      </c>
      <c r="D3342" s="12">
        <v>6.0</v>
      </c>
      <c r="E3342" s="12">
        <v>2135.485</v>
      </c>
      <c r="F3342" s="12">
        <v>0.717788</v>
      </c>
      <c r="G3342" s="14">
        <f>IFERROR(__xludf.DUMMYFUNCTION("FILTER(WholeNMJData!E:E,WholeNMJData!$B:$B=$B3342)"),248.785)</f>
        <v>248.785</v>
      </c>
      <c r="H3342" s="14">
        <f t="shared" si="4"/>
        <v>8.583656571</v>
      </c>
      <c r="I3342" s="14">
        <f>IFERROR(__xludf.DUMMYFUNCTION("FILTER(WholeNMJData!D:D,WholeNMJData!$B:$B=$B3342)"),78.72)</f>
        <v>78.72</v>
      </c>
    </row>
    <row r="3343">
      <c r="A3343" s="3"/>
      <c r="B3343" s="3" t="str">
        <f t="shared" si="3"/>
        <v>shi_07m_m67_a3_001</v>
      </c>
      <c r="C3343" s="9" t="s">
        <v>3384</v>
      </c>
      <c r="D3343" s="12">
        <v>9.0</v>
      </c>
      <c r="E3343" s="12">
        <v>2180.117</v>
      </c>
      <c r="F3343" s="12">
        <v>0.749899</v>
      </c>
      <c r="G3343" s="14">
        <f>IFERROR(__xludf.DUMMYFUNCTION("FILTER(WholeNMJData!E:E,WholeNMJData!$B:$B=$B3343)"),248.785)</f>
        <v>248.785</v>
      </c>
      <c r="H3343" s="14">
        <f t="shared" si="4"/>
        <v>8.763056454</v>
      </c>
      <c r="I3343" s="14">
        <f>IFERROR(__xludf.DUMMYFUNCTION("FILTER(WholeNMJData!D:D,WholeNMJData!$B:$B=$B3343)"),78.72)</f>
        <v>78.72</v>
      </c>
    </row>
    <row r="3344">
      <c r="A3344" s="3"/>
      <c r="B3344" s="3" t="str">
        <f t="shared" si="3"/>
        <v>shi_07m_m67_a3_001</v>
      </c>
      <c r="C3344" s="9" t="s">
        <v>3385</v>
      </c>
      <c r="D3344" s="12">
        <v>4.0</v>
      </c>
      <c r="E3344" s="12">
        <v>2273.246</v>
      </c>
      <c r="F3344" s="12">
        <v>0.393972</v>
      </c>
      <c r="G3344" s="14">
        <f>IFERROR(__xludf.DUMMYFUNCTION("FILTER(WholeNMJData!E:E,WholeNMJData!$B:$B=$B3344)"),248.785)</f>
        <v>248.785</v>
      </c>
      <c r="H3344" s="14">
        <f t="shared" si="4"/>
        <v>9.137391724</v>
      </c>
      <c r="I3344" s="14">
        <f>IFERROR(__xludf.DUMMYFUNCTION("FILTER(WholeNMJData!D:D,WholeNMJData!$B:$B=$B3344)"),78.72)</f>
        <v>78.72</v>
      </c>
    </row>
    <row r="3345">
      <c r="A3345" s="3"/>
      <c r="B3345" s="3" t="str">
        <f t="shared" si="3"/>
        <v>shi_07m_m67_a3_001</v>
      </c>
      <c r="C3345" s="9" t="s">
        <v>3386</v>
      </c>
      <c r="D3345" s="12">
        <v>4.0</v>
      </c>
      <c r="E3345" s="12">
        <v>1916.823</v>
      </c>
      <c r="F3345" s="12">
        <v>0.43738</v>
      </c>
      <c r="G3345" s="14">
        <f>IFERROR(__xludf.DUMMYFUNCTION("FILTER(WholeNMJData!E:E,WholeNMJData!$B:$B=$B3345)"),248.785)</f>
        <v>248.785</v>
      </c>
      <c r="H3345" s="14">
        <f t="shared" si="4"/>
        <v>7.704737022</v>
      </c>
      <c r="I3345" s="14">
        <f>IFERROR(__xludf.DUMMYFUNCTION("FILTER(WholeNMJData!D:D,WholeNMJData!$B:$B=$B3345)"),78.72)</f>
        <v>78.72</v>
      </c>
    </row>
    <row r="3346">
      <c r="A3346" s="3"/>
      <c r="B3346" s="3" t="str">
        <f t="shared" si="3"/>
        <v>shi_07m_m67_a3_001</v>
      </c>
      <c r="C3346" s="9" t="s">
        <v>3387</v>
      </c>
      <c r="D3346" s="12">
        <v>12.0</v>
      </c>
      <c r="E3346" s="12">
        <v>2284.923</v>
      </c>
      <c r="F3346" s="12">
        <v>0.681125</v>
      </c>
      <c r="G3346" s="14">
        <f>IFERROR(__xludf.DUMMYFUNCTION("FILTER(WholeNMJData!E:E,WholeNMJData!$B:$B=$B3346)"),248.785)</f>
        <v>248.785</v>
      </c>
      <c r="H3346" s="14">
        <f t="shared" si="4"/>
        <v>9.184327833</v>
      </c>
      <c r="I3346" s="14">
        <f>IFERROR(__xludf.DUMMYFUNCTION("FILTER(WholeNMJData!D:D,WholeNMJData!$B:$B=$B3346)"),78.72)</f>
        <v>78.72</v>
      </c>
    </row>
    <row r="3347">
      <c r="A3347" s="3"/>
      <c r="B3347" s="3" t="str">
        <f t="shared" si="3"/>
        <v>shi_07m_m67_a3_001</v>
      </c>
      <c r="C3347" s="9" t="s">
        <v>3388</v>
      </c>
      <c r="D3347" s="12">
        <v>7.0</v>
      </c>
      <c r="E3347" s="12">
        <v>1899.087</v>
      </c>
      <c r="F3347" s="12">
        <v>0.201139</v>
      </c>
      <c r="G3347" s="14">
        <f>IFERROR(__xludf.DUMMYFUNCTION("FILTER(WholeNMJData!E:E,WholeNMJData!$B:$B=$B3347)"),248.785)</f>
        <v>248.785</v>
      </c>
      <c r="H3347" s="14">
        <f t="shared" si="4"/>
        <v>7.63344655</v>
      </c>
      <c r="I3347" s="14">
        <f>IFERROR(__xludf.DUMMYFUNCTION("FILTER(WholeNMJData!D:D,WholeNMJData!$B:$B=$B3347)"),78.72)</f>
        <v>78.72</v>
      </c>
    </row>
    <row r="3348">
      <c r="A3348" s="3"/>
      <c r="B3348" s="3" t="str">
        <f t="shared" si="3"/>
        <v>shi_07m_m67_a3_001</v>
      </c>
      <c r="C3348" s="9" t="s">
        <v>3389</v>
      </c>
      <c r="D3348" s="12">
        <v>9.0</v>
      </c>
      <c r="E3348" s="12">
        <v>2201.398</v>
      </c>
      <c r="F3348" s="12">
        <v>0.484077</v>
      </c>
      <c r="G3348" s="14">
        <f>IFERROR(__xludf.DUMMYFUNCTION("FILTER(WholeNMJData!E:E,WholeNMJData!$B:$B=$B3348)"),248.785)</f>
        <v>248.785</v>
      </c>
      <c r="H3348" s="14">
        <f t="shared" si="4"/>
        <v>8.848596177</v>
      </c>
      <c r="I3348" s="14">
        <f>IFERROR(__xludf.DUMMYFUNCTION("FILTER(WholeNMJData!D:D,WholeNMJData!$B:$B=$B3348)"),78.72)</f>
        <v>78.72</v>
      </c>
    </row>
    <row r="3349">
      <c r="A3349" s="3"/>
      <c r="B3349" s="3" t="str">
        <f t="shared" si="3"/>
        <v>shi_07m_m67_a3_001</v>
      </c>
      <c r="C3349" s="9" t="s">
        <v>3390</v>
      </c>
      <c r="D3349" s="12">
        <v>3.0</v>
      </c>
      <c r="E3349" s="12">
        <v>1950.119</v>
      </c>
      <c r="F3349" s="12">
        <v>0.314328</v>
      </c>
      <c r="G3349" s="14">
        <f>IFERROR(__xludf.DUMMYFUNCTION("FILTER(WholeNMJData!E:E,WholeNMJData!$B:$B=$B3349)"),248.785)</f>
        <v>248.785</v>
      </c>
      <c r="H3349" s="14">
        <f t="shared" si="4"/>
        <v>7.838571457</v>
      </c>
      <c r="I3349" s="14">
        <f>IFERROR(__xludf.DUMMYFUNCTION("FILTER(WholeNMJData!D:D,WholeNMJData!$B:$B=$B3349)"),78.72)</f>
        <v>78.72</v>
      </c>
    </row>
    <row r="3350">
      <c r="A3350" s="3"/>
      <c r="B3350" s="3" t="str">
        <f t="shared" si="3"/>
        <v>shi_07m_m67_a3_001</v>
      </c>
      <c r="C3350" s="9" t="s">
        <v>3391</v>
      </c>
      <c r="D3350" s="12">
        <v>4.0</v>
      </c>
      <c r="E3350" s="12">
        <v>1740.449</v>
      </c>
      <c r="F3350" s="12">
        <v>0.081059</v>
      </c>
      <c r="G3350" s="14">
        <f>IFERROR(__xludf.DUMMYFUNCTION("FILTER(WholeNMJData!E:E,WholeNMJData!$B:$B=$B3350)"),248.785)</f>
        <v>248.785</v>
      </c>
      <c r="H3350" s="14">
        <f t="shared" si="4"/>
        <v>6.995795566</v>
      </c>
      <c r="I3350" s="14">
        <f>IFERROR(__xludf.DUMMYFUNCTION("FILTER(WholeNMJData!D:D,WholeNMJData!$B:$B=$B3350)"),78.72)</f>
        <v>78.72</v>
      </c>
    </row>
    <row r="3351">
      <c r="A3351" s="3"/>
      <c r="B3351" s="3" t="str">
        <f t="shared" si="3"/>
        <v>shi_07m_m67_a3_001</v>
      </c>
      <c r="C3351" s="9" t="s">
        <v>3392</v>
      </c>
      <c r="D3351" s="12">
        <v>6.0</v>
      </c>
      <c r="E3351" s="12">
        <v>2388.173</v>
      </c>
      <c r="F3351" s="12">
        <v>0.635176</v>
      </c>
      <c r="G3351" s="14">
        <f>IFERROR(__xludf.DUMMYFUNCTION("FILTER(WholeNMJData!E:E,WholeNMJData!$B:$B=$B3351)"),248.785)</f>
        <v>248.785</v>
      </c>
      <c r="H3351" s="14">
        <f t="shared" si="4"/>
        <v>9.599344816</v>
      </c>
      <c r="I3351" s="14">
        <f>IFERROR(__xludf.DUMMYFUNCTION("FILTER(WholeNMJData!D:D,WholeNMJData!$B:$B=$B3351)"),78.72)</f>
        <v>78.72</v>
      </c>
    </row>
    <row r="3352">
      <c r="A3352" s="3"/>
      <c r="B3352" s="3" t="str">
        <f t="shared" si="3"/>
        <v>shi_07m_m67_a3_001</v>
      </c>
      <c r="C3352" s="9" t="s">
        <v>3393</v>
      </c>
      <c r="D3352" s="12">
        <v>4.0</v>
      </c>
      <c r="E3352" s="12">
        <v>1972.108</v>
      </c>
      <c r="F3352" s="12">
        <v>0.467198</v>
      </c>
      <c r="G3352" s="14">
        <f>IFERROR(__xludf.DUMMYFUNCTION("FILTER(WholeNMJData!E:E,WholeNMJData!$B:$B=$B3352)"),248.785)</f>
        <v>248.785</v>
      </c>
      <c r="H3352" s="14">
        <f t="shared" si="4"/>
        <v>7.926957011</v>
      </c>
      <c r="I3352" s="14">
        <f>IFERROR(__xludf.DUMMYFUNCTION("FILTER(WholeNMJData!D:D,WholeNMJData!$B:$B=$B3352)"),78.72)</f>
        <v>78.72</v>
      </c>
    </row>
    <row r="3353">
      <c r="A3353" s="3"/>
      <c r="B3353" s="3" t="str">
        <f t="shared" si="3"/>
        <v>shi_07m_m67_a3_001</v>
      </c>
      <c r="C3353" s="9" t="s">
        <v>3394</v>
      </c>
      <c r="D3353" s="12">
        <v>3.0</v>
      </c>
      <c r="E3353" s="12">
        <v>1632.244</v>
      </c>
      <c r="F3353" s="12">
        <v>0.269462</v>
      </c>
      <c r="G3353" s="14">
        <f>IFERROR(__xludf.DUMMYFUNCTION("FILTER(WholeNMJData!E:E,WholeNMJData!$B:$B=$B3353)"),248.785)</f>
        <v>248.785</v>
      </c>
      <c r="H3353" s="14">
        <f t="shared" si="4"/>
        <v>6.560861788</v>
      </c>
      <c r="I3353" s="14">
        <f>IFERROR(__xludf.DUMMYFUNCTION("FILTER(WholeNMJData!D:D,WholeNMJData!$B:$B=$B3353)"),78.72)</f>
        <v>78.72</v>
      </c>
    </row>
    <row r="3354">
      <c r="A3354" s="3"/>
      <c r="B3354" s="3" t="str">
        <f t="shared" si="3"/>
        <v>shi_07m_m67_a3_001</v>
      </c>
      <c r="C3354" s="9" t="s">
        <v>3395</v>
      </c>
      <c r="D3354" s="12">
        <v>7.0</v>
      </c>
      <c r="E3354" s="12">
        <v>2124.216</v>
      </c>
      <c r="F3354" s="12">
        <v>0.688107</v>
      </c>
      <c r="G3354" s="14">
        <f>IFERROR(__xludf.DUMMYFUNCTION("FILTER(WholeNMJData!E:E,WholeNMJData!$B:$B=$B3354)"),248.785)</f>
        <v>248.785</v>
      </c>
      <c r="H3354" s="14">
        <f t="shared" si="4"/>
        <v>8.538360432</v>
      </c>
      <c r="I3354" s="14">
        <f>IFERROR(__xludf.DUMMYFUNCTION("FILTER(WholeNMJData!D:D,WholeNMJData!$B:$B=$B3354)"),78.72)</f>
        <v>78.72</v>
      </c>
    </row>
    <row r="3355">
      <c r="A3355" s="3"/>
      <c r="B3355" s="3" t="str">
        <f t="shared" si="3"/>
        <v>shi_07m_m67_a3_001</v>
      </c>
      <c r="C3355" s="9" t="s">
        <v>3396</v>
      </c>
      <c r="D3355" s="12">
        <v>4.0</v>
      </c>
      <c r="E3355" s="12">
        <v>1737.729</v>
      </c>
      <c r="F3355" s="12">
        <v>0.408209</v>
      </c>
      <c r="G3355" s="14">
        <f>IFERROR(__xludf.DUMMYFUNCTION("FILTER(WholeNMJData!E:E,WholeNMJData!$B:$B=$B3355)"),248.785)</f>
        <v>248.785</v>
      </c>
      <c r="H3355" s="14">
        <f t="shared" si="4"/>
        <v>6.984862431</v>
      </c>
      <c r="I3355" s="14">
        <f>IFERROR(__xludf.DUMMYFUNCTION("FILTER(WholeNMJData!D:D,WholeNMJData!$B:$B=$B3355)"),78.72)</f>
        <v>78.72</v>
      </c>
    </row>
    <row r="3356">
      <c r="A3356" s="3"/>
      <c r="B3356" s="3" t="str">
        <f t="shared" si="3"/>
        <v>shi_07m_m67_a3_001</v>
      </c>
      <c r="C3356" s="9" t="s">
        <v>3397</v>
      </c>
      <c r="D3356" s="12">
        <v>13.0</v>
      </c>
      <c r="E3356" s="12">
        <v>2420.282</v>
      </c>
      <c r="F3356" s="12">
        <v>0.532049</v>
      </c>
      <c r="G3356" s="14">
        <f>IFERROR(__xludf.DUMMYFUNCTION("FILTER(WholeNMJData!E:E,WholeNMJData!$B:$B=$B3356)"),248.785)</f>
        <v>248.785</v>
      </c>
      <c r="H3356" s="14">
        <f t="shared" si="4"/>
        <v>9.728408063</v>
      </c>
      <c r="I3356" s="14">
        <f>IFERROR(__xludf.DUMMYFUNCTION("FILTER(WholeNMJData!D:D,WholeNMJData!$B:$B=$B3356)"),78.72)</f>
        <v>78.72</v>
      </c>
    </row>
    <row r="3357">
      <c r="A3357" s="3"/>
      <c r="B3357" s="3" t="str">
        <f t="shared" si="3"/>
        <v>shi_07m_m67_a3_001</v>
      </c>
      <c r="C3357" s="9" t="s">
        <v>3398</v>
      </c>
      <c r="D3357" s="12">
        <v>8.0</v>
      </c>
      <c r="E3357" s="12">
        <v>1932.465</v>
      </c>
      <c r="F3357" s="12">
        <v>0.550126</v>
      </c>
      <c r="G3357" s="14">
        <f>IFERROR(__xludf.DUMMYFUNCTION("FILTER(WholeNMJData!E:E,WholeNMJData!$B:$B=$B3357)"),248.785)</f>
        <v>248.785</v>
      </c>
      <c r="H3357" s="14">
        <f t="shared" si="4"/>
        <v>7.767610587</v>
      </c>
      <c r="I3357" s="14">
        <f>IFERROR(__xludf.DUMMYFUNCTION("FILTER(WholeNMJData!D:D,WholeNMJData!$B:$B=$B3357)"),78.72)</f>
        <v>78.72</v>
      </c>
    </row>
    <row r="3358">
      <c r="A3358" s="3"/>
      <c r="B3358" s="3" t="str">
        <f t="shared" si="3"/>
        <v>shi_07m_m67_a3_001</v>
      </c>
      <c r="C3358" s="9" t="s">
        <v>3399</v>
      </c>
      <c r="D3358" s="12">
        <v>31.0</v>
      </c>
      <c r="E3358" s="12">
        <v>2591.916</v>
      </c>
      <c r="F3358" s="12">
        <v>0.922745</v>
      </c>
      <c r="G3358" s="14">
        <f>IFERROR(__xludf.DUMMYFUNCTION("FILTER(WholeNMJData!E:E,WholeNMJData!$B:$B=$B3358)"),248.785)</f>
        <v>248.785</v>
      </c>
      <c r="H3358" s="14">
        <f t="shared" si="4"/>
        <v>10.41829692</v>
      </c>
      <c r="I3358" s="14">
        <f>IFERROR(__xludf.DUMMYFUNCTION("FILTER(WholeNMJData!D:D,WholeNMJData!$B:$B=$B3358)"),78.72)</f>
        <v>78.72</v>
      </c>
    </row>
    <row r="3359">
      <c r="A3359" s="3"/>
      <c r="B3359" s="3" t="str">
        <f t="shared" si="3"/>
        <v>shi_07m_m67_a3_001</v>
      </c>
      <c r="C3359" s="9" t="s">
        <v>3400</v>
      </c>
      <c r="D3359" s="12">
        <v>33.0</v>
      </c>
      <c r="E3359" s="12">
        <v>5130.785</v>
      </c>
      <c r="F3359" s="12">
        <v>0.572969</v>
      </c>
      <c r="G3359" s="14">
        <f>IFERROR(__xludf.DUMMYFUNCTION("FILTER(WholeNMJData!E:E,WholeNMJData!$B:$B=$B3359)"),248.785)</f>
        <v>248.785</v>
      </c>
      <c r="H3359" s="14">
        <f t="shared" si="4"/>
        <v>20.62336958</v>
      </c>
      <c r="I3359" s="14">
        <f>IFERROR(__xludf.DUMMYFUNCTION("FILTER(WholeNMJData!D:D,WholeNMJData!$B:$B=$B3359)"),78.72)</f>
        <v>78.72</v>
      </c>
    </row>
    <row r="3360">
      <c r="A3360" s="3"/>
      <c r="B3360" s="3" t="str">
        <f t="shared" si="3"/>
        <v>shi_07m_m67_a3_001</v>
      </c>
      <c r="C3360" s="9" t="s">
        <v>3401</v>
      </c>
      <c r="D3360" s="12">
        <v>4.0</v>
      </c>
      <c r="E3360" s="12">
        <v>1411.651</v>
      </c>
      <c r="F3360" s="12">
        <v>0.379846</v>
      </c>
      <c r="G3360" s="14">
        <f>IFERROR(__xludf.DUMMYFUNCTION("FILTER(WholeNMJData!E:E,WholeNMJData!$B:$B=$B3360)"),248.785)</f>
        <v>248.785</v>
      </c>
      <c r="H3360" s="14">
        <f t="shared" si="4"/>
        <v>5.674180517</v>
      </c>
      <c r="I3360" s="14">
        <f>IFERROR(__xludf.DUMMYFUNCTION("FILTER(WholeNMJData!D:D,WholeNMJData!$B:$B=$B3360)"),78.72)</f>
        <v>78.72</v>
      </c>
    </row>
    <row r="3361">
      <c r="A3361" s="3"/>
      <c r="B3361" s="3" t="str">
        <f t="shared" si="3"/>
        <v>shi_07m_m67_a3_001</v>
      </c>
      <c r="C3361" s="9" t="s">
        <v>3402</v>
      </c>
      <c r="D3361" s="12">
        <v>13.0</v>
      </c>
      <c r="E3361" s="12">
        <v>2252.28</v>
      </c>
      <c r="F3361" s="12">
        <v>0.63241</v>
      </c>
      <c r="G3361" s="14">
        <f>IFERROR(__xludf.DUMMYFUNCTION("FILTER(WholeNMJData!E:E,WholeNMJData!$B:$B=$B3361)"),248.785)</f>
        <v>248.785</v>
      </c>
      <c r="H3361" s="14">
        <f t="shared" si="4"/>
        <v>9.053118154</v>
      </c>
      <c r="I3361" s="14">
        <f>IFERROR(__xludf.DUMMYFUNCTION("FILTER(WholeNMJData!D:D,WholeNMJData!$B:$B=$B3361)"),78.72)</f>
        <v>78.72</v>
      </c>
    </row>
    <row r="3362">
      <c r="A3362" s="3"/>
      <c r="B3362" s="3" t="str">
        <f t="shared" si="3"/>
        <v>shi_07m_m67_a3_001</v>
      </c>
      <c r="C3362" s="9" t="s">
        <v>3403</v>
      </c>
      <c r="D3362" s="12">
        <v>4.0</v>
      </c>
      <c r="E3362" s="12">
        <v>1720.65</v>
      </c>
      <c r="F3362" s="12">
        <v>0.371467</v>
      </c>
      <c r="G3362" s="14">
        <f>IFERROR(__xludf.DUMMYFUNCTION("FILTER(WholeNMJData!E:E,WholeNMJData!$B:$B=$B3362)"),248.785)</f>
        <v>248.785</v>
      </c>
      <c r="H3362" s="14">
        <f t="shared" si="4"/>
        <v>6.916212794</v>
      </c>
      <c r="I3362" s="14">
        <f>IFERROR(__xludf.DUMMYFUNCTION("FILTER(WholeNMJData!D:D,WholeNMJData!$B:$B=$B3362)"),78.72)</f>
        <v>78.72</v>
      </c>
    </row>
    <row r="3363">
      <c r="A3363" s="3"/>
      <c r="B3363" s="3" t="str">
        <f t="shared" si="3"/>
        <v>shi_07m_m67_a3_001</v>
      </c>
      <c r="C3363" s="9" t="s">
        <v>3404</v>
      </c>
      <c r="D3363" s="12">
        <v>4.0</v>
      </c>
      <c r="E3363" s="12">
        <v>1828.903</v>
      </c>
      <c r="F3363" s="12">
        <v>0.347681</v>
      </c>
      <c r="G3363" s="14">
        <f>IFERROR(__xludf.DUMMYFUNCTION("FILTER(WholeNMJData!E:E,WholeNMJData!$B:$B=$B3363)"),248.785)</f>
        <v>248.785</v>
      </c>
      <c r="H3363" s="14">
        <f t="shared" si="4"/>
        <v>7.35133951</v>
      </c>
      <c r="I3363" s="14">
        <f>IFERROR(__xludf.DUMMYFUNCTION("FILTER(WholeNMJData!D:D,WholeNMJData!$B:$B=$B3363)"),78.72)</f>
        <v>78.72</v>
      </c>
    </row>
    <row r="3364">
      <c r="A3364" s="3"/>
      <c r="B3364" s="3" t="str">
        <f t="shared" si="3"/>
        <v>shi_07m_m67_a3_001</v>
      </c>
      <c r="C3364" s="9" t="s">
        <v>3405</v>
      </c>
      <c r="D3364" s="12">
        <v>4.0</v>
      </c>
      <c r="E3364" s="12">
        <v>1884.4</v>
      </c>
      <c r="F3364" s="12">
        <v>0.605223</v>
      </c>
      <c r="G3364" s="14">
        <f>IFERROR(__xludf.DUMMYFUNCTION("FILTER(WholeNMJData!E:E,WholeNMJData!$B:$B=$B3364)"),248.785)</f>
        <v>248.785</v>
      </c>
      <c r="H3364" s="14">
        <f t="shared" si="4"/>
        <v>7.574411641</v>
      </c>
      <c r="I3364" s="14">
        <f>IFERROR(__xludf.DUMMYFUNCTION("FILTER(WholeNMJData!D:D,WholeNMJData!$B:$B=$B3364)"),78.72)</f>
        <v>78.72</v>
      </c>
    </row>
    <row r="3365">
      <c r="A3365" s="3"/>
      <c r="B3365" s="3" t="str">
        <f t="shared" si="3"/>
        <v>shi_07m_m67_a3_001</v>
      </c>
      <c r="C3365" s="9" t="s">
        <v>3406</v>
      </c>
      <c r="D3365" s="12">
        <v>11.0</v>
      </c>
      <c r="E3365" s="12">
        <v>1851.576</v>
      </c>
      <c r="F3365" s="12">
        <v>0.468443</v>
      </c>
      <c r="G3365" s="14">
        <f>IFERROR(__xludf.DUMMYFUNCTION("FILTER(WholeNMJData!E:E,WholeNMJData!$B:$B=$B3365)"),248.785)</f>
        <v>248.785</v>
      </c>
      <c r="H3365" s="14">
        <f t="shared" si="4"/>
        <v>7.442474426</v>
      </c>
      <c r="I3365" s="14">
        <f>IFERROR(__xludf.DUMMYFUNCTION("FILTER(WholeNMJData!D:D,WholeNMJData!$B:$B=$B3365)"),78.72)</f>
        <v>78.72</v>
      </c>
    </row>
    <row r="3366">
      <c r="A3366" s="3"/>
      <c r="B3366" s="3" t="str">
        <f t="shared" si="3"/>
        <v>shi_07m_m67_a3_001</v>
      </c>
      <c r="C3366" s="9" t="s">
        <v>3407</v>
      </c>
      <c r="D3366" s="12">
        <v>4.0</v>
      </c>
      <c r="E3366" s="12">
        <v>2322.412</v>
      </c>
      <c r="F3366" s="12">
        <v>0.502091</v>
      </c>
      <c r="G3366" s="14">
        <f>IFERROR(__xludf.DUMMYFUNCTION("FILTER(WholeNMJData!E:E,WholeNMJData!$B:$B=$B3366)"),248.785)</f>
        <v>248.785</v>
      </c>
      <c r="H3366" s="14">
        <f t="shared" si="4"/>
        <v>9.335016179</v>
      </c>
      <c r="I3366" s="14">
        <f>IFERROR(__xludf.DUMMYFUNCTION("FILTER(WholeNMJData!D:D,WholeNMJData!$B:$B=$B3366)"),78.72)</f>
        <v>78.72</v>
      </c>
    </row>
    <row r="3367">
      <c r="A3367" s="3"/>
      <c r="B3367" s="3" t="str">
        <f t="shared" si="3"/>
        <v>shi_07m_m67_a3_002</v>
      </c>
      <c r="C3367" s="9" t="s">
        <v>3408</v>
      </c>
      <c r="D3367" s="12">
        <v>5.0</v>
      </c>
      <c r="E3367" s="12">
        <v>1934.658</v>
      </c>
      <c r="F3367" s="12">
        <v>0.257362</v>
      </c>
      <c r="G3367" s="14">
        <f>IFERROR(__xludf.DUMMYFUNCTION("FILTER(WholeNMJData!E:E,WholeNMJData!$B:$B=$B3367)"),273.8608)</f>
        <v>273.8608</v>
      </c>
      <c r="H3367" s="14">
        <f t="shared" si="4"/>
        <v>7.064384534</v>
      </c>
      <c r="I3367" s="14">
        <f>IFERROR(__xludf.DUMMYFUNCTION("FILTER(WholeNMJData!D:D,WholeNMJData!$B:$B=$B3367)"),114.5956)</f>
        <v>114.5956</v>
      </c>
    </row>
    <row r="3368">
      <c r="A3368" s="3"/>
      <c r="B3368" s="3" t="str">
        <f t="shared" si="3"/>
        <v>shi_07m_m67_a3_002</v>
      </c>
      <c r="C3368" s="9" t="s">
        <v>3409</v>
      </c>
      <c r="D3368" s="12">
        <v>3.0</v>
      </c>
      <c r="E3368" s="12">
        <v>1469.136</v>
      </c>
      <c r="F3368" s="12">
        <v>0.216141</v>
      </c>
      <c r="G3368" s="14">
        <f>IFERROR(__xludf.DUMMYFUNCTION("FILTER(WholeNMJData!E:E,WholeNMJData!$B:$B=$B3368)"),273.8608)</f>
        <v>273.8608</v>
      </c>
      <c r="H3368" s="14">
        <f t="shared" si="4"/>
        <v>5.36453556</v>
      </c>
      <c r="I3368" s="14">
        <f>IFERROR(__xludf.DUMMYFUNCTION("FILTER(WholeNMJData!D:D,WholeNMJData!$B:$B=$B3368)"),114.5956)</f>
        <v>114.5956</v>
      </c>
    </row>
    <row r="3369">
      <c r="A3369" s="3"/>
      <c r="B3369" s="3" t="str">
        <f t="shared" si="3"/>
        <v>shi_07m_m67_a3_002</v>
      </c>
      <c r="C3369" s="9" t="s">
        <v>3410</v>
      </c>
      <c r="D3369" s="12">
        <v>13.0</v>
      </c>
      <c r="E3369" s="12">
        <v>2560.177</v>
      </c>
      <c r="F3369" s="12">
        <v>0.599222</v>
      </c>
      <c r="G3369" s="14">
        <f>IFERROR(__xludf.DUMMYFUNCTION("FILTER(WholeNMJData!E:E,WholeNMJData!$B:$B=$B3369)"),273.8608)</f>
        <v>273.8608</v>
      </c>
      <c r="H3369" s="14">
        <f t="shared" si="4"/>
        <v>9.34846097</v>
      </c>
      <c r="I3369" s="14">
        <f>IFERROR(__xludf.DUMMYFUNCTION("FILTER(WholeNMJData!D:D,WholeNMJData!$B:$B=$B3369)"),114.5956)</f>
        <v>114.5956</v>
      </c>
    </row>
    <row r="3370">
      <c r="A3370" s="3"/>
      <c r="B3370" s="3" t="str">
        <f t="shared" si="3"/>
        <v>shi_07m_m67_a3_002</v>
      </c>
      <c r="C3370" s="9" t="s">
        <v>3411</v>
      </c>
      <c r="D3370" s="12">
        <v>19.0</v>
      </c>
      <c r="E3370" s="12">
        <v>2479.079</v>
      </c>
      <c r="F3370" s="12">
        <v>1.058232</v>
      </c>
      <c r="G3370" s="14">
        <f>IFERROR(__xludf.DUMMYFUNCTION("FILTER(WholeNMJData!E:E,WholeNMJData!$B:$B=$B3370)"),273.8608)</f>
        <v>273.8608</v>
      </c>
      <c r="H3370" s="14">
        <f t="shared" si="4"/>
        <v>9.052332426</v>
      </c>
      <c r="I3370" s="14">
        <f>IFERROR(__xludf.DUMMYFUNCTION("FILTER(WholeNMJData!D:D,WholeNMJData!$B:$B=$B3370)"),114.5956)</f>
        <v>114.5956</v>
      </c>
    </row>
    <row r="3371">
      <c r="A3371" s="3"/>
      <c r="B3371" s="3" t="str">
        <f t="shared" si="3"/>
        <v>shi_07m_m67_a3_002</v>
      </c>
      <c r="C3371" s="9" t="s">
        <v>3412</v>
      </c>
      <c r="D3371" s="12">
        <v>6.0</v>
      </c>
      <c r="E3371" s="12">
        <v>2097.051</v>
      </c>
      <c r="F3371" s="12">
        <v>0.194561</v>
      </c>
      <c r="G3371" s="14">
        <f>IFERROR(__xludf.DUMMYFUNCTION("FILTER(WholeNMJData!E:E,WholeNMJData!$B:$B=$B3371)"),273.8608)</f>
        <v>273.8608</v>
      </c>
      <c r="H3371" s="14">
        <f t="shared" si="4"/>
        <v>7.657360966</v>
      </c>
      <c r="I3371" s="14">
        <f>IFERROR(__xludf.DUMMYFUNCTION("FILTER(WholeNMJData!D:D,WholeNMJData!$B:$B=$B3371)"),114.5956)</f>
        <v>114.5956</v>
      </c>
    </row>
    <row r="3372">
      <c r="A3372" s="3"/>
      <c r="B3372" s="3" t="str">
        <f t="shared" si="3"/>
        <v>shi_07m_m67_a3_002</v>
      </c>
      <c r="C3372" s="9" t="s">
        <v>3413</v>
      </c>
      <c r="D3372" s="12">
        <v>4.0</v>
      </c>
      <c r="E3372" s="12">
        <v>2124.086</v>
      </c>
      <c r="F3372" s="12">
        <v>0.593513</v>
      </c>
      <c r="G3372" s="14">
        <f>IFERROR(__xludf.DUMMYFUNCTION("FILTER(WholeNMJData!E:E,WholeNMJData!$B:$B=$B3372)"),273.8608)</f>
        <v>273.8608</v>
      </c>
      <c r="H3372" s="14">
        <f t="shared" si="4"/>
        <v>7.756079001</v>
      </c>
      <c r="I3372" s="14">
        <f>IFERROR(__xludf.DUMMYFUNCTION("FILTER(WholeNMJData!D:D,WholeNMJData!$B:$B=$B3372)"),114.5956)</f>
        <v>114.5956</v>
      </c>
    </row>
    <row r="3373">
      <c r="A3373" s="3"/>
      <c r="B3373" s="3" t="str">
        <f t="shared" si="3"/>
        <v>shi_07m_m67_a3_002</v>
      </c>
      <c r="C3373" s="9" t="s">
        <v>3414</v>
      </c>
      <c r="D3373" s="12">
        <v>3.0</v>
      </c>
      <c r="E3373" s="12">
        <v>2272.963</v>
      </c>
      <c r="F3373" s="12">
        <v>0.426341</v>
      </c>
      <c r="G3373" s="14">
        <f>IFERROR(__xludf.DUMMYFUNCTION("FILTER(WholeNMJData!E:E,WholeNMJData!$B:$B=$B3373)"),273.8608)</f>
        <v>273.8608</v>
      </c>
      <c r="H3373" s="14">
        <f t="shared" si="4"/>
        <v>8.299701892</v>
      </c>
      <c r="I3373" s="14">
        <f>IFERROR(__xludf.DUMMYFUNCTION("FILTER(WholeNMJData!D:D,WholeNMJData!$B:$B=$B3373)"),114.5956)</f>
        <v>114.5956</v>
      </c>
    </row>
    <row r="3374">
      <c r="A3374" s="3"/>
      <c r="B3374" s="3" t="str">
        <f t="shared" si="3"/>
        <v>shi_07m_m67_a3_002</v>
      </c>
      <c r="C3374" s="9" t="s">
        <v>3415</v>
      </c>
      <c r="D3374" s="12">
        <v>11.0</v>
      </c>
      <c r="E3374" s="12">
        <v>2318.152</v>
      </c>
      <c r="F3374" s="12">
        <v>0.532386</v>
      </c>
      <c r="G3374" s="14">
        <f>IFERROR(__xludf.DUMMYFUNCTION("FILTER(WholeNMJData!E:E,WholeNMJData!$B:$B=$B3374)"),273.8608)</f>
        <v>273.8608</v>
      </c>
      <c r="H3374" s="14">
        <f t="shared" si="4"/>
        <v>8.464709078</v>
      </c>
      <c r="I3374" s="14">
        <f>IFERROR(__xludf.DUMMYFUNCTION("FILTER(WholeNMJData!D:D,WholeNMJData!$B:$B=$B3374)"),114.5956)</f>
        <v>114.5956</v>
      </c>
    </row>
    <row r="3375">
      <c r="A3375" s="3"/>
      <c r="B3375" s="3" t="str">
        <f t="shared" si="3"/>
        <v>shi_07m_m67_a3_002</v>
      </c>
      <c r="C3375" s="9" t="s">
        <v>3416</v>
      </c>
      <c r="D3375" s="12">
        <v>31.0</v>
      </c>
      <c r="E3375" s="12">
        <v>2874.296</v>
      </c>
      <c r="F3375" s="12">
        <v>0.669845</v>
      </c>
      <c r="G3375" s="14">
        <f>IFERROR(__xludf.DUMMYFUNCTION("FILTER(WholeNMJData!E:E,WholeNMJData!$B:$B=$B3375)"),273.8608)</f>
        <v>273.8608</v>
      </c>
      <c r="H3375" s="14">
        <f t="shared" si="4"/>
        <v>10.49546339</v>
      </c>
      <c r="I3375" s="14">
        <f>IFERROR(__xludf.DUMMYFUNCTION("FILTER(WholeNMJData!D:D,WholeNMJData!$B:$B=$B3375)"),114.5956)</f>
        <v>114.5956</v>
      </c>
    </row>
    <row r="3376">
      <c r="A3376" s="3"/>
      <c r="B3376" s="3" t="str">
        <f t="shared" si="3"/>
        <v>shi_07m_m67_a3_002</v>
      </c>
      <c r="C3376" s="9" t="s">
        <v>3417</v>
      </c>
      <c r="D3376" s="12">
        <v>4.0</v>
      </c>
      <c r="E3376" s="12">
        <v>1614.364</v>
      </c>
      <c r="F3376" s="12">
        <v>0.631737</v>
      </c>
      <c r="G3376" s="14">
        <f>IFERROR(__xludf.DUMMYFUNCTION("FILTER(WholeNMJData!E:E,WholeNMJData!$B:$B=$B3376)"),273.8608)</f>
        <v>273.8608</v>
      </c>
      <c r="H3376" s="14">
        <f t="shared" si="4"/>
        <v>5.894834164</v>
      </c>
      <c r="I3376" s="14">
        <f>IFERROR(__xludf.DUMMYFUNCTION("FILTER(WholeNMJData!D:D,WholeNMJData!$B:$B=$B3376)"),114.5956)</f>
        <v>114.5956</v>
      </c>
    </row>
    <row r="3377">
      <c r="A3377" s="3"/>
      <c r="B3377" s="3" t="str">
        <f t="shared" si="3"/>
        <v>shi_07m_m67_a3_002</v>
      </c>
      <c r="C3377" s="9" t="s">
        <v>3418</v>
      </c>
      <c r="D3377" s="12">
        <v>3.0</v>
      </c>
      <c r="E3377" s="12">
        <v>2299.738</v>
      </c>
      <c r="F3377" s="12">
        <v>0.193205</v>
      </c>
      <c r="G3377" s="14">
        <f>IFERROR(__xludf.DUMMYFUNCTION("FILTER(WholeNMJData!E:E,WholeNMJData!$B:$B=$B3377)"),273.8608)</f>
        <v>273.8608</v>
      </c>
      <c r="H3377" s="14">
        <f t="shared" si="4"/>
        <v>8.39747054</v>
      </c>
      <c r="I3377" s="14">
        <f>IFERROR(__xludf.DUMMYFUNCTION("FILTER(WholeNMJData!D:D,WholeNMJData!$B:$B=$B3377)"),114.5956)</f>
        <v>114.5956</v>
      </c>
    </row>
    <row r="3378">
      <c r="A3378" s="3"/>
      <c r="B3378" s="3" t="str">
        <f t="shared" si="3"/>
        <v>shi_07m_m67_a3_002</v>
      </c>
      <c r="C3378" s="9" t="s">
        <v>3419</v>
      </c>
      <c r="D3378" s="12">
        <v>109.0</v>
      </c>
      <c r="E3378" s="12">
        <v>5263.113</v>
      </c>
      <c r="F3378" s="12">
        <v>0.834404</v>
      </c>
      <c r="G3378" s="14">
        <f>IFERROR(__xludf.DUMMYFUNCTION("FILTER(WholeNMJData!E:E,WholeNMJData!$B:$B=$B3378)"),273.8608)</f>
        <v>273.8608</v>
      </c>
      <c r="H3378" s="14">
        <f t="shared" si="4"/>
        <v>19.21820502</v>
      </c>
      <c r="I3378" s="14">
        <f>IFERROR(__xludf.DUMMYFUNCTION("FILTER(WholeNMJData!D:D,WholeNMJData!$B:$B=$B3378)"),114.5956)</f>
        <v>114.5956</v>
      </c>
    </row>
    <row r="3379">
      <c r="A3379" s="3"/>
      <c r="B3379" s="3" t="str">
        <f t="shared" si="3"/>
        <v>shi_07m_m67_a3_002</v>
      </c>
      <c r="C3379" s="9" t="s">
        <v>3420</v>
      </c>
      <c r="D3379" s="12">
        <v>4.0</v>
      </c>
      <c r="E3379" s="12">
        <v>1781.641</v>
      </c>
      <c r="F3379" s="12">
        <v>0.418594</v>
      </c>
      <c r="G3379" s="14">
        <f>IFERROR(__xludf.DUMMYFUNCTION("FILTER(WholeNMJData!E:E,WholeNMJData!$B:$B=$B3379)"),273.8608)</f>
        <v>273.8608</v>
      </c>
      <c r="H3379" s="14">
        <f t="shared" si="4"/>
        <v>6.505644473</v>
      </c>
      <c r="I3379" s="14">
        <f>IFERROR(__xludf.DUMMYFUNCTION("FILTER(WholeNMJData!D:D,WholeNMJData!$B:$B=$B3379)"),114.5956)</f>
        <v>114.5956</v>
      </c>
    </row>
    <row r="3380">
      <c r="A3380" s="3"/>
      <c r="B3380" s="3" t="str">
        <f t="shared" si="3"/>
        <v>shi_07m_m67_a3_002</v>
      </c>
      <c r="C3380" s="9" t="s">
        <v>3421</v>
      </c>
      <c r="D3380" s="12">
        <v>12.0</v>
      </c>
      <c r="E3380" s="12">
        <v>2278.627</v>
      </c>
      <c r="F3380" s="12">
        <v>0.383056</v>
      </c>
      <c r="G3380" s="14">
        <f>IFERROR(__xludf.DUMMYFUNCTION("FILTER(WholeNMJData!E:E,WholeNMJData!$B:$B=$B3380)"),273.8608)</f>
        <v>273.8608</v>
      </c>
      <c r="H3380" s="14">
        <f t="shared" si="4"/>
        <v>8.320383932</v>
      </c>
      <c r="I3380" s="14">
        <f>IFERROR(__xludf.DUMMYFUNCTION("FILTER(WholeNMJData!D:D,WholeNMJData!$B:$B=$B3380)"),114.5956)</f>
        <v>114.5956</v>
      </c>
    </row>
    <row r="3381">
      <c r="A3381" s="3"/>
      <c r="B3381" s="3" t="str">
        <f t="shared" si="3"/>
        <v>shi_07m_m67_a3_002</v>
      </c>
      <c r="C3381" s="9" t="s">
        <v>3422</v>
      </c>
      <c r="D3381" s="12">
        <v>3.0</v>
      </c>
      <c r="E3381" s="12">
        <v>2158.305</v>
      </c>
      <c r="F3381" s="12">
        <v>0.459301</v>
      </c>
      <c r="G3381" s="14">
        <f>IFERROR(__xludf.DUMMYFUNCTION("FILTER(WholeNMJData!E:E,WholeNMJData!$B:$B=$B3381)"),273.8608)</f>
        <v>273.8608</v>
      </c>
      <c r="H3381" s="14">
        <f t="shared" si="4"/>
        <v>7.88102934</v>
      </c>
      <c r="I3381" s="14">
        <f>IFERROR(__xludf.DUMMYFUNCTION("FILTER(WholeNMJData!D:D,WholeNMJData!$B:$B=$B3381)"),114.5956)</f>
        <v>114.5956</v>
      </c>
    </row>
    <row r="3382">
      <c r="A3382" s="3"/>
      <c r="B3382" s="3" t="str">
        <f t="shared" si="3"/>
        <v>shi_07m_m67_a3_002</v>
      </c>
      <c r="C3382" s="9" t="s">
        <v>3423</v>
      </c>
      <c r="D3382" s="12">
        <v>3.0</v>
      </c>
      <c r="E3382" s="12">
        <v>2188.419</v>
      </c>
      <c r="F3382" s="12">
        <v>0.210208</v>
      </c>
      <c r="G3382" s="14">
        <f>IFERROR(__xludf.DUMMYFUNCTION("FILTER(WholeNMJData!E:E,WholeNMJData!$B:$B=$B3382)"),273.8608)</f>
        <v>273.8608</v>
      </c>
      <c r="H3382" s="14">
        <f t="shared" si="4"/>
        <v>7.990990313</v>
      </c>
      <c r="I3382" s="14">
        <f>IFERROR(__xludf.DUMMYFUNCTION("FILTER(WholeNMJData!D:D,WholeNMJData!$B:$B=$B3382)"),114.5956)</f>
        <v>114.5956</v>
      </c>
    </row>
    <row r="3383">
      <c r="A3383" s="3"/>
      <c r="B3383" s="3" t="str">
        <f t="shared" si="3"/>
        <v>shi_07m_m67_a3_002</v>
      </c>
      <c r="C3383" s="9" t="s">
        <v>3424</v>
      </c>
      <c r="D3383" s="12">
        <v>6.0</v>
      </c>
      <c r="E3383" s="12">
        <v>2145.041</v>
      </c>
      <c r="F3383" s="12">
        <v>0.180385</v>
      </c>
      <c r="G3383" s="14">
        <f>IFERROR(__xludf.DUMMYFUNCTION("FILTER(WholeNMJData!E:E,WholeNMJData!$B:$B=$B3383)"),273.8608)</f>
        <v>273.8608</v>
      </c>
      <c r="H3383" s="14">
        <f t="shared" si="4"/>
        <v>7.832595976</v>
      </c>
      <c r="I3383" s="14">
        <f>IFERROR(__xludf.DUMMYFUNCTION("FILTER(WholeNMJData!D:D,WholeNMJData!$B:$B=$B3383)"),114.5956)</f>
        <v>114.5956</v>
      </c>
    </row>
    <row r="3384">
      <c r="A3384" s="3"/>
      <c r="B3384" s="3" t="str">
        <f t="shared" si="3"/>
        <v>shi_07m_m67_a3_002</v>
      </c>
      <c r="C3384" s="9" t="s">
        <v>3425</v>
      </c>
      <c r="D3384" s="12">
        <v>5.0</v>
      </c>
      <c r="E3384" s="12">
        <v>1932.109</v>
      </c>
      <c r="F3384" s="12">
        <v>0.380301</v>
      </c>
      <c r="G3384" s="14">
        <f>IFERROR(__xludf.DUMMYFUNCTION("FILTER(WholeNMJData!E:E,WholeNMJData!$B:$B=$B3384)"),273.8608)</f>
        <v>273.8608</v>
      </c>
      <c r="H3384" s="14">
        <f t="shared" si="4"/>
        <v>7.055076886</v>
      </c>
      <c r="I3384" s="14">
        <f>IFERROR(__xludf.DUMMYFUNCTION("FILTER(WholeNMJData!D:D,WholeNMJData!$B:$B=$B3384)"),114.5956)</f>
        <v>114.5956</v>
      </c>
    </row>
    <row r="3385">
      <c r="A3385" s="3"/>
      <c r="B3385" s="3" t="str">
        <f t="shared" si="3"/>
        <v>shi_07m_m67_a3_002</v>
      </c>
      <c r="C3385" s="9" t="s">
        <v>3426</v>
      </c>
      <c r="D3385" s="12">
        <v>3.0</v>
      </c>
      <c r="E3385" s="12">
        <v>2276.06</v>
      </c>
      <c r="F3385" s="12">
        <v>0.182878</v>
      </c>
      <c r="G3385" s="14">
        <f>IFERROR(__xludf.DUMMYFUNCTION("FILTER(WholeNMJData!E:E,WholeNMJData!$B:$B=$B3385)"),273.8608)</f>
        <v>273.8608</v>
      </c>
      <c r="H3385" s="14">
        <f t="shared" si="4"/>
        <v>8.311010557</v>
      </c>
      <c r="I3385" s="14">
        <f>IFERROR(__xludf.DUMMYFUNCTION("FILTER(WholeNMJData!D:D,WholeNMJData!$B:$B=$B3385)"),114.5956)</f>
        <v>114.5956</v>
      </c>
    </row>
    <row r="3386">
      <c r="A3386" s="3"/>
      <c r="B3386" s="3" t="str">
        <f t="shared" si="3"/>
        <v>shi_07m_m67_a3_002</v>
      </c>
      <c r="C3386" s="9" t="s">
        <v>3427</v>
      </c>
      <c r="D3386" s="12">
        <v>26.0</v>
      </c>
      <c r="E3386" s="12">
        <v>3060.978</v>
      </c>
      <c r="F3386" s="12">
        <v>0.612205</v>
      </c>
      <c r="G3386" s="14">
        <f>IFERROR(__xludf.DUMMYFUNCTION("FILTER(WholeNMJData!E:E,WholeNMJData!$B:$B=$B3386)"),273.8608)</f>
        <v>273.8608</v>
      </c>
      <c r="H3386" s="14">
        <f t="shared" si="4"/>
        <v>11.17713086</v>
      </c>
      <c r="I3386" s="14">
        <f>IFERROR(__xludf.DUMMYFUNCTION("FILTER(WholeNMJData!D:D,WholeNMJData!$B:$B=$B3386)"),114.5956)</f>
        <v>114.5956</v>
      </c>
    </row>
    <row r="3387">
      <c r="A3387" s="3"/>
      <c r="B3387" s="3" t="str">
        <f t="shared" si="3"/>
        <v>shi_07m_m67_a3_002</v>
      </c>
      <c r="C3387" s="9" t="s">
        <v>3428</v>
      </c>
      <c r="D3387" s="12">
        <v>7.0</v>
      </c>
      <c r="E3387" s="12">
        <v>2064.51</v>
      </c>
      <c r="F3387" s="12">
        <v>0.377043</v>
      </c>
      <c r="G3387" s="14">
        <f>IFERROR(__xludf.DUMMYFUNCTION("FILTER(WholeNMJData!E:E,WholeNMJData!$B:$B=$B3387)"),273.8608)</f>
        <v>273.8608</v>
      </c>
      <c r="H3387" s="14">
        <f t="shared" si="4"/>
        <v>7.538537827</v>
      </c>
      <c r="I3387" s="14">
        <f>IFERROR(__xludf.DUMMYFUNCTION("FILTER(WholeNMJData!D:D,WholeNMJData!$B:$B=$B3387)"),114.5956)</f>
        <v>114.5956</v>
      </c>
    </row>
    <row r="3388">
      <c r="A3388" s="3"/>
      <c r="B3388" s="3" t="str">
        <f t="shared" si="3"/>
        <v>shi_07m_m67_a3_002</v>
      </c>
      <c r="C3388" s="9" t="s">
        <v>3429</v>
      </c>
      <c r="D3388" s="12">
        <v>10.0</v>
      </c>
      <c r="E3388" s="12">
        <v>2207.979</v>
      </c>
      <c r="F3388" s="12">
        <v>0.44127</v>
      </c>
      <c r="G3388" s="14">
        <f>IFERROR(__xludf.DUMMYFUNCTION("FILTER(WholeNMJData!E:E,WholeNMJData!$B:$B=$B3388)"),273.8608)</f>
        <v>273.8608</v>
      </c>
      <c r="H3388" s="14">
        <f t="shared" si="4"/>
        <v>8.06241346</v>
      </c>
      <c r="I3388" s="14">
        <f>IFERROR(__xludf.DUMMYFUNCTION("FILTER(WholeNMJData!D:D,WholeNMJData!$B:$B=$B3388)"),114.5956)</f>
        <v>114.5956</v>
      </c>
    </row>
    <row r="3389">
      <c r="A3389" s="3"/>
      <c r="B3389" s="3" t="str">
        <f t="shared" si="3"/>
        <v>shi_07m_m67_a3_002</v>
      </c>
      <c r="C3389" s="9" t="s">
        <v>3430</v>
      </c>
      <c r="D3389" s="12">
        <v>45.0</v>
      </c>
      <c r="E3389" s="12">
        <v>6301.994</v>
      </c>
      <c r="F3389" s="12">
        <v>0.380187</v>
      </c>
      <c r="G3389" s="14">
        <f>IFERROR(__xludf.DUMMYFUNCTION("FILTER(WholeNMJData!E:E,WholeNMJData!$B:$B=$B3389)"),273.8608)</f>
        <v>273.8608</v>
      </c>
      <c r="H3389" s="14">
        <f t="shared" si="4"/>
        <v>23.0116687</v>
      </c>
      <c r="I3389" s="14">
        <f>IFERROR(__xludf.DUMMYFUNCTION("FILTER(WholeNMJData!D:D,WholeNMJData!$B:$B=$B3389)"),114.5956)</f>
        <v>114.5956</v>
      </c>
    </row>
    <row r="3390">
      <c r="A3390" s="3"/>
      <c r="B3390" s="3" t="str">
        <f t="shared" si="3"/>
        <v>shi_07m_m67_a3_002</v>
      </c>
      <c r="C3390" s="9" t="s">
        <v>3431</v>
      </c>
      <c r="D3390" s="12">
        <v>3.0</v>
      </c>
      <c r="E3390" s="12">
        <v>1559.807</v>
      </c>
      <c r="F3390" s="12">
        <v>0.100322</v>
      </c>
      <c r="G3390" s="14">
        <f>IFERROR(__xludf.DUMMYFUNCTION("FILTER(WholeNMJData!E:E,WholeNMJData!$B:$B=$B3390)"),273.8608)</f>
        <v>273.8608</v>
      </c>
      <c r="H3390" s="14">
        <f t="shared" si="4"/>
        <v>5.695619819</v>
      </c>
      <c r="I3390" s="14">
        <f>IFERROR(__xludf.DUMMYFUNCTION("FILTER(WholeNMJData!D:D,WholeNMJData!$B:$B=$B3390)"),114.5956)</f>
        <v>114.5956</v>
      </c>
    </row>
    <row r="3391">
      <c r="A3391" s="3"/>
      <c r="B3391" s="3" t="str">
        <f t="shared" si="3"/>
        <v>shi_07m_m67_a3_002</v>
      </c>
      <c r="C3391" s="9" t="s">
        <v>3432</v>
      </c>
      <c r="D3391" s="12">
        <v>5.0</v>
      </c>
      <c r="E3391" s="12">
        <v>1784.473</v>
      </c>
      <c r="F3391" s="12">
        <v>0.153567</v>
      </c>
      <c r="G3391" s="14">
        <f>IFERROR(__xludf.DUMMYFUNCTION("FILTER(WholeNMJData!E:E,WholeNMJData!$B:$B=$B3391)"),273.8608)</f>
        <v>273.8608</v>
      </c>
      <c r="H3391" s="14">
        <f t="shared" si="4"/>
        <v>6.515985493</v>
      </c>
      <c r="I3391" s="14">
        <f>IFERROR(__xludf.DUMMYFUNCTION("FILTER(WholeNMJData!D:D,WholeNMJData!$B:$B=$B3391)"),114.5956)</f>
        <v>114.5956</v>
      </c>
    </row>
    <row r="3392">
      <c r="A3392" s="3"/>
      <c r="B3392" s="3" t="str">
        <f t="shared" si="3"/>
        <v>shi_07m_m67_a3_002</v>
      </c>
      <c r="C3392" s="9" t="s">
        <v>3433</v>
      </c>
      <c r="D3392" s="12">
        <v>3.0</v>
      </c>
      <c r="E3392" s="12">
        <v>2114.474</v>
      </c>
      <c r="F3392" s="12">
        <v>0.109017</v>
      </c>
      <c r="G3392" s="14">
        <f>IFERROR(__xludf.DUMMYFUNCTION("FILTER(WholeNMJData!E:E,WholeNMJData!$B:$B=$B3392)"),273.8608)</f>
        <v>273.8608</v>
      </c>
      <c r="H3392" s="14">
        <f t="shared" si="4"/>
        <v>7.720980878</v>
      </c>
      <c r="I3392" s="14">
        <f>IFERROR(__xludf.DUMMYFUNCTION("FILTER(WholeNMJData!D:D,WholeNMJData!$B:$B=$B3392)"),114.5956)</f>
        <v>114.5956</v>
      </c>
    </row>
    <row r="3393">
      <c r="A3393" s="3"/>
      <c r="B3393" s="3" t="str">
        <f t="shared" si="3"/>
        <v>shi_07m_m67_a3_002</v>
      </c>
      <c r="C3393" s="9" t="s">
        <v>3434</v>
      </c>
      <c r="D3393" s="12">
        <v>3.0</v>
      </c>
      <c r="E3393" s="12">
        <v>2359.902</v>
      </c>
      <c r="F3393" s="12">
        <v>0.36553</v>
      </c>
      <c r="G3393" s="14">
        <f>IFERROR(__xludf.DUMMYFUNCTION("FILTER(WholeNMJData!E:E,WholeNMJData!$B:$B=$B3393)"),273.8608)</f>
        <v>273.8608</v>
      </c>
      <c r="H3393" s="14">
        <f t="shared" si="4"/>
        <v>8.61715879</v>
      </c>
      <c r="I3393" s="14">
        <f>IFERROR(__xludf.DUMMYFUNCTION("FILTER(WholeNMJData!D:D,WholeNMJData!$B:$B=$B3393)"),114.5956)</f>
        <v>114.5956</v>
      </c>
    </row>
    <row r="3394">
      <c r="A3394" s="3"/>
      <c r="B3394" s="3" t="str">
        <f t="shared" si="3"/>
        <v>shi_07m_m67_a3_002</v>
      </c>
      <c r="C3394" s="9" t="s">
        <v>3435</v>
      </c>
      <c r="D3394" s="12">
        <v>6.0</v>
      </c>
      <c r="E3394" s="12">
        <v>2202.802</v>
      </c>
      <c r="F3394" s="12">
        <v>0.40015</v>
      </c>
      <c r="G3394" s="14">
        <f>IFERROR(__xludf.DUMMYFUNCTION("FILTER(WholeNMJData!E:E,WholeNMJData!$B:$B=$B3394)"),273.8608)</f>
        <v>273.8608</v>
      </c>
      <c r="H3394" s="14">
        <f t="shared" si="4"/>
        <v>8.043509695</v>
      </c>
      <c r="I3394" s="14">
        <f>IFERROR(__xludf.DUMMYFUNCTION("FILTER(WholeNMJData!D:D,WholeNMJData!$B:$B=$B3394)"),114.5956)</f>
        <v>114.5956</v>
      </c>
    </row>
    <row r="3395">
      <c r="A3395" s="3"/>
      <c r="B3395" s="3" t="str">
        <f t="shared" si="3"/>
        <v>shi_07m_m67_a3_002</v>
      </c>
      <c r="C3395" s="9" t="s">
        <v>3436</v>
      </c>
      <c r="D3395" s="12">
        <v>4.0</v>
      </c>
      <c r="E3395" s="12">
        <v>2346.814</v>
      </c>
      <c r="F3395" s="12">
        <v>0.289318</v>
      </c>
      <c r="G3395" s="14">
        <f>IFERROR(__xludf.DUMMYFUNCTION("FILTER(WholeNMJData!E:E,WholeNMJData!$B:$B=$B3395)"),273.8608)</f>
        <v>273.8608</v>
      </c>
      <c r="H3395" s="14">
        <f t="shared" si="4"/>
        <v>8.569368088</v>
      </c>
      <c r="I3395" s="14">
        <f>IFERROR(__xludf.DUMMYFUNCTION("FILTER(WholeNMJData!D:D,WholeNMJData!$B:$B=$B3395)"),114.5956)</f>
        <v>114.5956</v>
      </c>
    </row>
    <row r="3396">
      <c r="A3396" s="3"/>
      <c r="B3396" s="3" t="str">
        <f t="shared" si="3"/>
        <v>shi_07m_m67_a3_002</v>
      </c>
      <c r="C3396" s="9" t="s">
        <v>3437</v>
      </c>
      <c r="D3396" s="12">
        <v>5.0</v>
      </c>
      <c r="E3396" s="12">
        <v>1984.0</v>
      </c>
      <c r="F3396" s="12">
        <v>0.320925</v>
      </c>
      <c r="G3396" s="14">
        <f>IFERROR(__xludf.DUMMYFUNCTION("FILTER(WholeNMJData!E:E,WholeNMJData!$B:$B=$B3396)"),273.8608)</f>
        <v>273.8608</v>
      </c>
      <c r="H3396" s="14">
        <f t="shared" si="4"/>
        <v>7.244556359</v>
      </c>
      <c r="I3396" s="14">
        <f>IFERROR(__xludf.DUMMYFUNCTION("FILTER(WholeNMJData!D:D,WholeNMJData!$B:$B=$B3396)"),114.5956)</f>
        <v>114.5956</v>
      </c>
    </row>
    <row r="3397">
      <c r="A3397" s="3"/>
      <c r="B3397" s="3" t="str">
        <f t="shared" si="3"/>
        <v>shi_07m_m67_a3_002</v>
      </c>
      <c r="C3397" s="9" t="s">
        <v>3438</v>
      </c>
      <c r="D3397" s="12">
        <v>3.0</v>
      </c>
      <c r="E3397" s="12">
        <v>1993.565</v>
      </c>
      <c r="F3397" s="12">
        <v>0.269958</v>
      </c>
      <c r="G3397" s="14">
        <f>IFERROR(__xludf.DUMMYFUNCTION("FILTER(WholeNMJData!E:E,WholeNMJData!$B:$B=$B3397)"),273.8608)</f>
        <v>273.8608</v>
      </c>
      <c r="H3397" s="14">
        <f t="shared" si="4"/>
        <v>7.279482861</v>
      </c>
      <c r="I3397" s="14">
        <f>IFERROR(__xludf.DUMMYFUNCTION("FILTER(WholeNMJData!D:D,WholeNMJData!$B:$B=$B3397)"),114.5956)</f>
        <v>114.5956</v>
      </c>
    </row>
    <row r="3398">
      <c r="A3398" s="3"/>
      <c r="B3398" s="3" t="str">
        <f t="shared" si="3"/>
        <v>shi_07m_m67_a3_002</v>
      </c>
      <c r="C3398" s="9" t="s">
        <v>3439</v>
      </c>
      <c r="D3398" s="12">
        <v>4.0</v>
      </c>
      <c r="E3398" s="12">
        <v>2159.835</v>
      </c>
      <c r="F3398" s="12">
        <v>0.181997</v>
      </c>
      <c r="G3398" s="14">
        <f>IFERROR(__xludf.DUMMYFUNCTION("FILTER(WholeNMJData!E:E,WholeNMJData!$B:$B=$B3398)"),273.8608)</f>
        <v>273.8608</v>
      </c>
      <c r="H3398" s="14">
        <f t="shared" si="4"/>
        <v>7.88661612</v>
      </c>
      <c r="I3398" s="14">
        <f>IFERROR(__xludf.DUMMYFUNCTION("FILTER(WholeNMJData!D:D,WholeNMJData!$B:$B=$B3398)"),114.5956)</f>
        <v>114.5956</v>
      </c>
    </row>
    <row r="3399">
      <c r="A3399" s="3"/>
      <c r="B3399" s="3" t="str">
        <f t="shared" si="3"/>
        <v>shi_07m_m67_a3_002</v>
      </c>
      <c r="C3399" s="9" t="s">
        <v>3440</v>
      </c>
      <c r="D3399" s="12">
        <v>6.0</v>
      </c>
      <c r="E3399" s="12">
        <v>2555.955</v>
      </c>
      <c r="F3399" s="12">
        <v>0.441048</v>
      </c>
      <c r="G3399" s="14">
        <f>IFERROR(__xludf.DUMMYFUNCTION("FILTER(WholeNMJData!E:E,WholeNMJData!$B:$B=$B3399)"),273.8608)</f>
        <v>273.8608</v>
      </c>
      <c r="H3399" s="14">
        <f t="shared" si="4"/>
        <v>9.333044379</v>
      </c>
      <c r="I3399" s="14">
        <f>IFERROR(__xludf.DUMMYFUNCTION("FILTER(WholeNMJData!D:D,WholeNMJData!$B:$B=$B3399)"),114.5956)</f>
        <v>114.5956</v>
      </c>
    </row>
    <row r="3400">
      <c r="A3400" s="3"/>
      <c r="B3400" s="3" t="str">
        <f t="shared" si="3"/>
        <v>shi_07m_m67_a3_002</v>
      </c>
      <c r="C3400" s="9" t="s">
        <v>3441</v>
      </c>
      <c r="D3400" s="12">
        <v>14.0</v>
      </c>
      <c r="E3400" s="12">
        <v>3509.327</v>
      </c>
      <c r="F3400" s="12">
        <v>0.35639</v>
      </c>
      <c r="G3400" s="14">
        <f>IFERROR(__xludf.DUMMYFUNCTION("FILTER(WholeNMJData!E:E,WholeNMJData!$B:$B=$B3400)"),273.8608)</f>
        <v>273.8608</v>
      </c>
      <c r="H3400" s="14">
        <f t="shared" si="4"/>
        <v>12.8142728</v>
      </c>
      <c r="I3400" s="14">
        <f>IFERROR(__xludf.DUMMYFUNCTION("FILTER(WholeNMJData!D:D,WholeNMJData!$B:$B=$B3400)"),114.5956)</f>
        <v>114.5956</v>
      </c>
    </row>
    <row r="3401">
      <c r="A3401" s="3"/>
      <c r="B3401" s="3" t="str">
        <f t="shared" si="3"/>
        <v>shi_07m_m67_a3_002</v>
      </c>
      <c r="C3401" s="9" t="s">
        <v>3442</v>
      </c>
      <c r="D3401" s="12">
        <v>3.0</v>
      </c>
      <c r="E3401" s="12">
        <v>2355.005</v>
      </c>
      <c r="F3401" s="12">
        <v>0.225159</v>
      </c>
      <c r="G3401" s="14">
        <f>IFERROR(__xludf.DUMMYFUNCTION("FILTER(WholeNMJData!E:E,WholeNMJData!$B:$B=$B3401)"),273.8608)</f>
        <v>273.8608</v>
      </c>
      <c r="H3401" s="14">
        <f t="shared" si="4"/>
        <v>8.599277443</v>
      </c>
      <c r="I3401" s="14">
        <f>IFERROR(__xludf.DUMMYFUNCTION("FILTER(WholeNMJData!D:D,WholeNMJData!$B:$B=$B3401)"),114.5956)</f>
        <v>114.5956</v>
      </c>
    </row>
    <row r="3402">
      <c r="A3402" s="3"/>
      <c r="B3402" s="3" t="str">
        <f t="shared" si="3"/>
        <v>shi_07m_m67_a3_002</v>
      </c>
      <c r="C3402" s="9" t="s">
        <v>3443</v>
      </c>
      <c r="D3402" s="12">
        <v>12.0</v>
      </c>
      <c r="E3402" s="12">
        <v>2218.214</v>
      </c>
      <c r="F3402" s="12">
        <v>0.47874</v>
      </c>
      <c r="G3402" s="14">
        <f>IFERROR(__xludf.DUMMYFUNCTION("FILTER(WholeNMJData!E:E,WholeNMJData!$B:$B=$B3402)"),273.8608)</f>
        <v>273.8608</v>
      </c>
      <c r="H3402" s="14">
        <f t="shared" si="4"/>
        <v>8.099786461</v>
      </c>
      <c r="I3402" s="14">
        <f>IFERROR(__xludf.DUMMYFUNCTION("FILTER(WholeNMJData!D:D,WholeNMJData!$B:$B=$B3402)"),114.5956)</f>
        <v>114.5956</v>
      </c>
    </row>
    <row r="3403">
      <c r="A3403" s="3"/>
      <c r="B3403" s="3" t="str">
        <f t="shared" si="3"/>
        <v>shi_07m_m67_a3_002</v>
      </c>
      <c r="C3403" s="9" t="s">
        <v>3444</v>
      </c>
      <c r="D3403" s="12">
        <v>24.0</v>
      </c>
      <c r="E3403" s="12">
        <v>2390.02</v>
      </c>
      <c r="F3403" s="12">
        <v>0.595352</v>
      </c>
      <c r="G3403" s="14">
        <f>IFERROR(__xludf.DUMMYFUNCTION("FILTER(WholeNMJData!E:E,WholeNMJData!$B:$B=$B3403)"),273.8608)</f>
        <v>273.8608</v>
      </c>
      <c r="H3403" s="14">
        <f t="shared" si="4"/>
        <v>8.727134369</v>
      </c>
      <c r="I3403" s="14">
        <f>IFERROR(__xludf.DUMMYFUNCTION("FILTER(WholeNMJData!D:D,WholeNMJData!$B:$B=$B3403)"),114.5956)</f>
        <v>114.5956</v>
      </c>
    </row>
    <row r="3404">
      <c r="A3404" s="3"/>
      <c r="B3404" s="3" t="str">
        <f t="shared" si="3"/>
        <v>shi_07m_m67_a3_002</v>
      </c>
      <c r="C3404" s="9" t="s">
        <v>3445</v>
      </c>
      <c r="D3404" s="12">
        <v>5.0</v>
      </c>
      <c r="E3404" s="12">
        <v>2767.348</v>
      </c>
      <c r="F3404" s="12">
        <v>0.31904</v>
      </c>
      <c r="G3404" s="14">
        <f>IFERROR(__xludf.DUMMYFUNCTION("FILTER(WholeNMJData!E:E,WholeNMJData!$B:$B=$B3404)"),273.8608)</f>
        <v>273.8608</v>
      </c>
      <c r="H3404" s="14">
        <f t="shared" si="4"/>
        <v>10.10494383</v>
      </c>
      <c r="I3404" s="14">
        <f>IFERROR(__xludf.DUMMYFUNCTION("FILTER(WholeNMJData!D:D,WholeNMJData!$B:$B=$B3404)"),114.5956)</f>
        <v>114.5956</v>
      </c>
    </row>
    <row r="3405">
      <c r="A3405" s="3"/>
      <c r="B3405" s="3" t="str">
        <f t="shared" si="3"/>
        <v>shi_07m_m67_a3_002</v>
      </c>
      <c r="C3405" s="9" t="s">
        <v>3446</v>
      </c>
      <c r="D3405" s="12">
        <v>30.0</v>
      </c>
      <c r="E3405" s="12">
        <v>2558.421</v>
      </c>
      <c r="F3405" s="12">
        <v>0.768852</v>
      </c>
      <c r="G3405" s="14">
        <f>IFERROR(__xludf.DUMMYFUNCTION("FILTER(WholeNMJData!E:E,WholeNMJData!$B:$B=$B3405)"),273.8608)</f>
        <v>273.8608</v>
      </c>
      <c r="H3405" s="14">
        <f t="shared" si="4"/>
        <v>9.342048953</v>
      </c>
      <c r="I3405" s="14">
        <f>IFERROR(__xludf.DUMMYFUNCTION("FILTER(WholeNMJData!D:D,WholeNMJData!$B:$B=$B3405)"),114.5956)</f>
        <v>114.5956</v>
      </c>
    </row>
    <row r="3406">
      <c r="A3406" s="3"/>
      <c r="B3406" s="3" t="str">
        <f t="shared" si="3"/>
        <v>shi_07m_m67_a3_002</v>
      </c>
      <c r="C3406" s="9" t="s">
        <v>3447</v>
      </c>
      <c r="D3406" s="12">
        <v>41.0</v>
      </c>
      <c r="E3406" s="12">
        <v>2962.952</v>
      </c>
      <c r="F3406" s="12">
        <v>0.730344</v>
      </c>
      <c r="G3406" s="14">
        <f>IFERROR(__xludf.DUMMYFUNCTION("FILTER(WholeNMJData!E:E,WholeNMJData!$B:$B=$B3406)"),273.8608)</f>
        <v>273.8608</v>
      </c>
      <c r="H3406" s="14">
        <f t="shared" si="4"/>
        <v>10.8191899</v>
      </c>
      <c r="I3406" s="14">
        <f>IFERROR(__xludf.DUMMYFUNCTION("FILTER(WholeNMJData!D:D,WholeNMJData!$B:$B=$B3406)"),114.5956)</f>
        <v>114.5956</v>
      </c>
    </row>
    <row r="3407">
      <c r="A3407" s="3"/>
      <c r="B3407" s="3" t="str">
        <f t="shared" si="3"/>
        <v>shi_07m_m67_a3_002</v>
      </c>
      <c r="C3407" s="9" t="s">
        <v>3448</v>
      </c>
      <c r="D3407" s="12">
        <v>12.0</v>
      </c>
      <c r="E3407" s="12">
        <v>2495.143</v>
      </c>
      <c r="F3407" s="12">
        <v>0.654705</v>
      </c>
      <c r="G3407" s="14">
        <f>IFERROR(__xludf.DUMMYFUNCTION("FILTER(WholeNMJData!E:E,WholeNMJData!$B:$B=$B3407)"),273.8608)</f>
        <v>273.8608</v>
      </c>
      <c r="H3407" s="14">
        <f t="shared" si="4"/>
        <v>9.110989963</v>
      </c>
      <c r="I3407" s="14">
        <f>IFERROR(__xludf.DUMMYFUNCTION("FILTER(WholeNMJData!D:D,WholeNMJData!$B:$B=$B3407)"),114.5956)</f>
        <v>114.5956</v>
      </c>
    </row>
    <row r="3408">
      <c r="A3408" s="3"/>
      <c r="B3408" s="3" t="str">
        <f t="shared" si="3"/>
        <v>shi_07m_m67_a3_002</v>
      </c>
      <c r="C3408" s="9" t="s">
        <v>3449</v>
      </c>
      <c r="D3408" s="12">
        <v>5.0</v>
      </c>
      <c r="E3408" s="12">
        <v>2077.58</v>
      </c>
      <c r="F3408" s="12">
        <v>0.267727</v>
      </c>
      <c r="G3408" s="14">
        <f>IFERROR(__xludf.DUMMYFUNCTION("FILTER(WholeNMJData!E:E,WholeNMJData!$B:$B=$B3408)"),273.8608)</f>
        <v>273.8608</v>
      </c>
      <c r="H3408" s="14">
        <f t="shared" si="4"/>
        <v>7.586262802</v>
      </c>
      <c r="I3408" s="14">
        <f>IFERROR(__xludf.DUMMYFUNCTION("FILTER(WholeNMJData!D:D,WholeNMJData!$B:$B=$B3408)"),114.5956)</f>
        <v>114.5956</v>
      </c>
    </row>
    <row r="3409">
      <c r="A3409" s="3"/>
      <c r="B3409" s="3" t="str">
        <f t="shared" si="3"/>
        <v>shi_07m_m67_a3_002</v>
      </c>
      <c r="C3409" s="9" t="s">
        <v>3450</v>
      </c>
      <c r="D3409" s="12">
        <v>3.0</v>
      </c>
      <c r="E3409" s="12">
        <v>2333.838</v>
      </c>
      <c r="F3409" s="12">
        <v>0.263963</v>
      </c>
      <c r="G3409" s="14">
        <f>IFERROR(__xludf.DUMMYFUNCTION("FILTER(WholeNMJData!E:E,WholeNMJData!$B:$B=$B3409)"),273.8608)</f>
        <v>273.8608</v>
      </c>
      <c r="H3409" s="14">
        <f t="shared" si="4"/>
        <v>8.521986352</v>
      </c>
      <c r="I3409" s="14">
        <f>IFERROR(__xludf.DUMMYFUNCTION("FILTER(WholeNMJData!D:D,WholeNMJData!$B:$B=$B3409)"),114.5956)</f>
        <v>114.5956</v>
      </c>
    </row>
    <row r="3410">
      <c r="A3410" s="3"/>
      <c r="B3410" s="3" t="str">
        <f t="shared" si="3"/>
        <v>shi_07m_m67_a3_002</v>
      </c>
      <c r="C3410" s="9" t="s">
        <v>3451</v>
      </c>
      <c r="D3410" s="12">
        <v>5.0</v>
      </c>
      <c r="E3410" s="12">
        <v>2780.073</v>
      </c>
      <c r="F3410" s="12">
        <v>0.404476</v>
      </c>
      <c r="G3410" s="14">
        <f>IFERROR(__xludf.DUMMYFUNCTION("FILTER(WholeNMJData!E:E,WholeNMJData!$B:$B=$B3410)"),273.8608)</f>
        <v>273.8608</v>
      </c>
      <c r="H3410" s="14">
        <f t="shared" si="4"/>
        <v>10.15140904</v>
      </c>
      <c r="I3410" s="14">
        <f>IFERROR(__xludf.DUMMYFUNCTION("FILTER(WholeNMJData!D:D,WholeNMJData!$B:$B=$B3410)"),114.5956)</f>
        <v>114.5956</v>
      </c>
    </row>
    <row r="3411">
      <c r="A3411" s="3"/>
      <c r="B3411" s="3" t="str">
        <f t="shared" si="3"/>
        <v>shi_07m_m67_a3_002</v>
      </c>
      <c r="C3411" s="9" t="s">
        <v>3452</v>
      </c>
      <c r="D3411" s="12">
        <v>4.0</v>
      </c>
      <c r="E3411" s="12">
        <v>2059.02</v>
      </c>
      <c r="F3411" s="12">
        <v>0.150191</v>
      </c>
      <c r="G3411" s="14">
        <f>IFERROR(__xludf.DUMMYFUNCTION("FILTER(WholeNMJData!E:E,WholeNMJData!$B:$B=$B3411)"),273.8608)</f>
        <v>273.8608</v>
      </c>
      <c r="H3411" s="14">
        <f t="shared" si="4"/>
        <v>7.518491146</v>
      </c>
      <c r="I3411" s="14">
        <f>IFERROR(__xludf.DUMMYFUNCTION("FILTER(WholeNMJData!D:D,WholeNMJData!$B:$B=$B3411)"),114.5956)</f>
        <v>114.5956</v>
      </c>
    </row>
    <row r="3412">
      <c r="A3412" s="3"/>
      <c r="B3412" s="3" t="str">
        <f t="shared" si="3"/>
        <v>shi_07m_m67_a3_002</v>
      </c>
      <c r="C3412" s="9" t="s">
        <v>3453</v>
      </c>
      <c r="D3412" s="12">
        <v>11.0</v>
      </c>
      <c r="E3412" s="12">
        <v>2346.205</v>
      </c>
      <c r="F3412" s="12">
        <v>0.288373</v>
      </c>
      <c r="G3412" s="14">
        <f>IFERROR(__xludf.DUMMYFUNCTION("FILTER(WholeNMJData!E:E,WholeNMJData!$B:$B=$B3412)"),273.8608)</f>
        <v>273.8608</v>
      </c>
      <c r="H3412" s="14">
        <f t="shared" si="4"/>
        <v>8.56714433</v>
      </c>
      <c r="I3412" s="14">
        <f>IFERROR(__xludf.DUMMYFUNCTION("FILTER(WholeNMJData!D:D,WholeNMJData!$B:$B=$B3412)"),114.5956)</f>
        <v>114.5956</v>
      </c>
    </row>
    <row r="3413">
      <c r="A3413" s="3"/>
      <c r="B3413" s="3" t="str">
        <f t="shared" si="3"/>
        <v>shi_07m_m67_a3_002</v>
      </c>
      <c r="C3413" s="9" t="s">
        <v>3454</v>
      </c>
      <c r="D3413" s="12">
        <v>3.0</v>
      </c>
      <c r="E3413" s="12">
        <v>2003.709</v>
      </c>
      <c r="F3413" s="12">
        <v>0.118446</v>
      </c>
      <c r="G3413" s="14">
        <f>IFERROR(__xludf.DUMMYFUNCTION("FILTER(WholeNMJData!E:E,WholeNMJData!$B:$B=$B3413)"),273.8608)</f>
        <v>273.8608</v>
      </c>
      <c r="H3413" s="14">
        <f t="shared" si="4"/>
        <v>7.316523577</v>
      </c>
      <c r="I3413" s="14">
        <f>IFERROR(__xludf.DUMMYFUNCTION("FILTER(WholeNMJData!D:D,WholeNMJData!$B:$B=$B3413)"),114.5956)</f>
        <v>114.5956</v>
      </c>
    </row>
    <row r="3414">
      <c r="A3414" s="3"/>
      <c r="B3414" s="3" t="str">
        <f t="shared" si="3"/>
        <v>shi_07m_m67_a3_002</v>
      </c>
      <c r="C3414" s="9" t="s">
        <v>3455</v>
      </c>
      <c r="D3414" s="12">
        <v>14.0</v>
      </c>
      <c r="E3414" s="12">
        <v>2493.148</v>
      </c>
      <c r="F3414" s="12">
        <v>0.43426</v>
      </c>
      <c r="G3414" s="14">
        <f>IFERROR(__xludf.DUMMYFUNCTION("FILTER(WholeNMJData!E:E,WholeNMJData!$B:$B=$B3414)"),273.8608)</f>
        <v>273.8608</v>
      </c>
      <c r="H3414" s="14">
        <f t="shared" si="4"/>
        <v>9.10370524</v>
      </c>
      <c r="I3414" s="14">
        <f>IFERROR(__xludf.DUMMYFUNCTION("FILTER(WholeNMJData!D:D,WholeNMJData!$B:$B=$B3414)"),114.5956)</f>
        <v>114.5956</v>
      </c>
    </row>
    <row r="3415">
      <c r="A3415" s="3"/>
      <c r="B3415" s="3" t="str">
        <f t="shared" si="3"/>
        <v>shi_07m_m67_a3_002</v>
      </c>
      <c r="C3415" s="9" t="s">
        <v>3456</v>
      </c>
      <c r="D3415" s="12">
        <v>12.0</v>
      </c>
      <c r="E3415" s="12">
        <v>2965.36</v>
      </c>
      <c r="F3415" s="12">
        <v>0.620905</v>
      </c>
      <c r="G3415" s="14">
        <f>IFERROR(__xludf.DUMMYFUNCTION("FILTER(WholeNMJData!E:E,WholeNMJData!$B:$B=$B3415)"),273.8608)</f>
        <v>273.8608</v>
      </c>
      <c r="H3415" s="14">
        <f t="shared" si="4"/>
        <v>10.82798268</v>
      </c>
      <c r="I3415" s="14">
        <f>IFERROR(__xludf.DUMMYFUNCTION("FILTER(WholeNMJData!D:D,WholeNMJData!$B:$B=$B3415)"),114.5956)</f>
        <v>114.5956</v>
      </c>
    </row>
    <row r="3416">
      <c r="A3416" s="3"/>
      <c r="B3416" s="3" t="str">
        <f t="shared" si="3"/>
        <v>shi_07m_m67_a3_002</v>
      </c>
      <c r="C3416" s="9" t="s">
        <v>3457</v>
      </c>
      <c r="D3416" s="12">
        <v>3.0</v>
      </c>
      <c r="E3416" s="12">
        <v>1893.26</v>
      </c>
      <c r="F3416" s="12">
        <v>0.211913</v>
      </c>
      <c r="G3416" s="14">
        <f>IFERROR(__xludf.DUMMYFUNCTION("FILTER(WholeNMJData!E:E,WholeNMJData!$B:$B=$B3416)"),273.8608)</f>
        <v>273.8608</v>
      </c>
      <c r="H3416" s="14">
        <f t="shared" si="4"/>
        <v>6.913220147</v>
      </c>
      <c r="I3416" s="14">
        <f>IFERROR(__xludf.DUMMYFUNCTION("FILTER(WholeNMJData!D:D,WholeNMJData!$B:$B=$B3416)"),114.5956)</f>
        <v>114.5956</v>
      </c>
    </row>
    <row r="3417">
      <c r="A3417" s="3"/>
      <c r="B3417" s="3" t="str">
        <f t="shared" si="3"/>
        <v>shi_07m_m67_a3_002</v>
      </c>
      <c r="C3417" s="9" t="s">
        <v>3458</v>
      </c>
      <c r="D3417" s="12">
        <v>19.0</v>
      </c>
      <c r="E3417" s="12">
        <v>2927.057</v>
      </c>
      <c r="F3417" s="12">
        <v>0.604623</v>
      </c>
      <c r="G3417" s="14">
        <f>IFERROR(__xludf.DUMMYFUNCTION("FILTER(WholeNMJData!E:E,WholeNMJData!$B:$B=$B3417)"),273.8608)</f>
        <v>273.8608</v>
      </c>
      <c r="H3417" s="14">
        <f t="shared" si="4"/>
        <v>10.68811966</v>
      </c>
      <c r="I3417" s="14">
        <f>IFERROR(__xludf.DUMMYFUNCTION("FILTER(WholeNMJData!D:D,WholeNMJData!$B:$B=$B3417)"),114.5956)</f>
        <v>114.5956</v>
      </c>
    </row>
    <row r="3418">
      <c r="A3418" s="3"/>
      <c r="B3418" s="3" t="str">
        <f t="shared" si="3"/>
        <v>shi_07m_m67_a3_002</v>
      </c>
      <c r="C3418" s="9" t="s">
        <v>3459</v>
      </c>
      <c r="D3418" s="12">
        <v>12.0</v>
      </c>
      <c r="E3418" s="12">
        <v>2441.822</v>
      </c>
      <c r="F3418" s="12">
        <v>0.589169</v>
      </c>
      <c r="G3418" s="14">
        <f>IFERROR(__xludf.DUMMYFUNCTION("FILTER(WholeNMJData!E:E,WholeNMJData!$B:$B=$B3418)"),273.8608)</f>
        <v>273.8608</v>
      </c>
      <c r="H3418" s="14">
        <f t="shared" si="4"/>
        <v>8.916288859</v>
      </c>
      <c r="I3418" s="14">
        <f>IFERROR(__xludf.DUMMYFUNCTION("FILTER(WholeNMJData!D:D,WholeNMJData!$B:$B=$B3418)"),114.5956)</f>
        <v>114.5956</v>
      </c>
    </row>
    <row r="3419">
      <c r="A3419" s="3"/>
      <c r="B3419" s="3" t="str">
        <f t="shared" si="3"/>
        <v>shi_07m_m67_a3_002</v>
      </c>
      <c r="C3419" s="9" t="s">
        <v>3460</v>
      </c>
      <c r="D3419" s="12">
        <v>14.0</v>
      </c>
      <c r="E3419" s="12">
        <v>2458.488</v>
      </c>
      <c r="F3419" s="12">
        <v>0.525089</v>
      </c>
      <c r="G3419" s="14">
        <f>IFERROR(__xludf.DUMMYFUNCTION("FILTER(WholeNMJData!E:E,WholeNMJData!$B:$B=$B3419)"),273.8608)</f>
        <v>273.8608</v>
      </c>
      <c r="H3419" s="14">
        <f t="shared" si="4"/>
        <v>8.977144593</v>
      </c>
      <c r="I3419" s="14">
        <f>IFERROR(__xludf.DUMMYFUNCTION("FILTER(WholeNMJData!D:D,WholeNMJData!$B:$B=$B3419)"),114.5956)</f>
        <v>114.5956</v>
      </c>
    </row>
    <row r="3420">
      <c r="A3420" s="3"/>
      <c r="B3420" s="3" t="str">
        <f t="shared" si="3"/>
        <v>shi_07m_m67_a3_002</v>
      </c>
      <c r="C3420" s="9" t="s">
        <v>3461</v>
      </c>
      <c r="D3420" s="12">
        <v>57.0</v>
      </c>
      <c r="E3420" s="12">
        <v>6872.904</v>
      </c>
      <c r="F3420" s="12">
        <v>0.498498</v>
      </c>
      <c r="G3420" s="14">
        <f>IFERROR(__xludf.DUMMYFUNCTION("FILTER(WholeNMJData!E:E,WholeNMJData!$B:$B=$B3420)"),273.8608)</f>
        <v>273.8608</v>
      </c>
      <c r="H3420" s="14">
        <f t="shared" si="4"/>
        <v>25.09634091</v>
      </c>
      <c r="I3420" s="14">
        <f>IFERROR(__xludf.DUMMYFUNCTION("FILTER(WholeNMJData!D:D,WholeNMJData!$B:$B=$B3420)"),114.5956)</f>
        <v>114.5956</v>
      </c>
    </row>
    <row r="3421">
      <c r="A3421" s="3"/>
      <c r="B3421" s="3" t="str">
        <f t="shared" si="3"/>
        <v>shi_07m_m67_a3_002</v>
      </c>
      <c r="C3421" s="9" t="s">
        <v>3462</v>
      </c>
      <c r="D3421" s="12">
        <v>6.0</v>
      </c>
      <c r="E3421" s="12">
        <v>2435.103</v>
      </c>
      <c r="F3421" s="12">
        <v>0.527481</v>
      </c>
      <c r="G3421" s="14">
        <f>IFERROR(__xludf.DUMMYFUNCTION("FILTER(WholeNMJData!E:E,WholeNMJData!$B:$B=$B3421)"),273.8608)</f>
        <v>273.8608</v>
      </c>
      <c r="H3421" s="14">
        <f t="shared" si="4"/>
        <v>8.891754497</v>
      </c>
      <c r="I3421" s="14">
        <f>IFERROR(__xludf.DUMMYFUNCTION("FILTER(WholeNMJData!D:D,WholeNMJData!$B:$B=$B3421)"),114.5956)</f>
        <v>114.5956</v>
      </c>
    </row>
    <row r="3422">
      <c r="A3422" s="3"/>
      <c r="B3422" s="3" t="str">
        <f t="shared" si="3"/>
        <v>shi_07m_m67_a3_002</v>
      </c>
      <c r="C3422" s="9" t="s">
        <v>3463</v>
      </c>
      <c r="D3422" s="12">
        <v>6.0</v>
      </c>
      <c r="E3422" s="12">
        <v>2210.88</v>
      </c>
      <c r="F3422" s="12">
        <v>0.367211</v>
      </c>
      <c r="G3422" s="14">
        <f>IFERROR(__xludf.DUMMYFUNCTION("FILTER(WholeNMJData!E:E,WholeNMJData!$B:$B=$B3422)"),273.8608)</f>
        <v>273.8608</v>
      </c>
      <c r="H3422" s="14">
        <f t="shared" si="4"/>
        <v>8.073006432</v>
      </c>
      <c r="I3422" s="14">
        <f>IFERROR(__xludf.DUMMYFUNCTION("FILTER(WholeNMJData!D:D,WholeNMJData!$B:$B=$B3422)"),114.5956)</f>
        <v>114.5956</v>
      </c>
    </row>
    <row r="3423">
      <c r="A3423" s="3"/>
      <c r="B3423" s="3" t="str">
        <f t="shared" si="3"/>
        <v>shi_07m_m67_a3_002</v>
      </c>
      <c r="C3423" s="9" t="s">
        <v>3464</v>
      </c>
      <c r="D3423" s="12">
        <v>4.0</v>
      </c>
      <c r="E3423" s="12">
        <v>2372.575</v>
      </c>
      <c r="F3423" s="12">
        <v>0.350067</v>
      </c>
      <c r="G3423" s="14">
        <f>IFERROR(__xludf.DUMMYFUNCTION("FILTER(WholeNMJData!E:E,WholeNMJData!$B:$B=$B3423)"),273.8608)</f>
        <v>273.8608</v>
      </c>
      <c r="H3423" s="14">
        <f t="shared" si="4"/>
        <v>8.663434124</v>
      </c>
      <c r="I3423" s="14">
        <f>IFERROR(__xludf.DUMMYFUNCTION("FILTER(WholeNMJData!D:D,WholeNMJData!$B:$B=$B3423)"),114.5956)</f>
        <v>114.5956</v>
      </c>
    </row>
    <row r="3424">
      <c r="A3424" s="3"/>
      <c r="B3424" s="3" t="str">
        <f t="shared" si="3"/>
        <v>shi_07m_m67_a3_002</v>
      </c>
      <c r="C3424" s="9" t="s">
        <v>3465</v>
      </c>
      <c r="D3424" s="12">
        <v>3.0</v>
      </c>
      <c r="E3424" s="12">
        <v>2220.195</v>
      </c>
      <c r="F3424" s="12">
        <v>0.944323</v>
      </c>
      <c r="G3424" s="14">
        <f>IFERROR(__xludf.DUMMYFUNCTION("FILTER(WholeNMJData!E:E,WholeNMJData!$B:$B=$B3424)"),273.8608)</f>
        <v>273.8608</v>
      </c>
      <c r="H3424" s="14">
        <f t="shared" si="4"/>
        <v>8.107020063</v>
      </c>
      <c r="I3424" s="14">
        <f>IFERROR(__xludf.DUMMYFUNCTION("FILTER(WholeNMJData!D:D,WholeNMJData!$B:$B=$B3424)"),114.5956)</f>
        <v>114.5956</v>
      </c>
    </row>
    <row r="3425">
      <c r="A3425" s="3"/>
      <c r="B3425" s="3" t="str">
        <f t="shared" si="3"/>
        <v>shi_07m_m67_a3_002</v>
      </c>
      <c r="C3425" s="9" t="s">
        <v>3466</v>
      </c>
      <c r="D3425" s="12">
        <v>6.0</v>
      </c>
      <c r="E3425" s="12">
        <v>2527.336</v>
      </c>
      <c r="F3425" s="12">
        <v>0.569073</v>
      </c>
      <c r="G3425" s="14">
        <f>IFERROR(__xludf.DUMMYFUNCTION("FILTER(WholeNMJData!E:E,WholeNMJData!$B:$B=$B3425)"),273.8608)</f>
        <v>273.8608</v>
      </c>
      <c r="H3425" s="14">
        <f t="shared" si="4"/>
        <v>9.228542384</v>
      </c>
      <c r="I3425" s="14">
        <f>IFERROR(__xludf.DUMMYFUNCTION("FILTER(WholeNMJData!D:D,WholeNMJData!$B:$B=$B3425)"),114.5956)</f>
        <v>114.5956</v>
      </c>
    </row>
    <row r="3426">
      <c r="A3426" s="3"/>
      <c r="B3426" s="3" t="str">
        <f t="shared" si="3"/>
        <v>shi_07m_m67_a3_002</v>
      </c>
      <c r="C3426" s="9" t="s">
        <v>3467</v>
      </c>
      <c r="D3426" s="12">
        <v>3.0</v>
      </c>
      <c r="E3426" s="12">
        <v>2263.048</v>
      </c>
      <c r="F3426" s="12">
        <v>0.537444</v>
      </c>
      <c r="G3426" s="14">
        <f>IFERROR(__xludf.DUMMYFUNCTION("FILTER(WholeNMJData!E:E,WholeNMJData!$B:$B=$B3426)"),273.8608)</f>
        <v>273.8608</v>
      </c>
      <c r="H3426" s="14">
        <f t="shared" si="4"/>
        <v>8.263497368</v>
      </c>
      <c r="I3426" s="14">
        <f>IFERROR(__xludf.DUMMYFUNCTION("FILTER(WholeNMJData!D:D,WholeNMJData!$B:$B=$B3426)"),114.5956)</f>
        <v>114.5956</v>
      </c>
    </row>
    <row r="3427">
      <c r="A3427" s="3"/>
      <c r="B3427" s="3" t="str">
        <f t="shared" si="3"/>
        <v>shi_07m_m67_a3_002</v>
      </c>
      <c r="C3427" s="9" t="s">
        <v>3468</v>
      </c>
      <c r="D3427" s="12">
        <v>5.0</v>
      </c>
      <c r="E3427" s="12">
        <v>1983.634</v>
      </c>
      <c r="F3427" s="12">
        <v>0.205777</v>
      </c>
      <c r="G3427" s="14">
        <f>IFERROR(__xludf.DUMMYFUNCTION("FILTER(WholeNMJData!E:E,WholeNMJData!$B:$B=$B3427)"),273.8608)</f>
        <v>273.8608</v>
      </c>
      <c r="H3427" s="14">
        <f t="shared" si="4"/>
        <v>7.243219913</v>
      </c>
      <c r="I3427" s="14">
        <f>IFERROR(__xludf.DUMMYFUNCTION("FILTER(WholeNMJData!D:D,WholeNMJData!$B:$B=$B3427)"),114.5956)</f>
        <v>114.5956</v>
      </c>
    </row>
    <row r="3428">
      <c r="A3428" s="3"/>
      <c r="B3428" s="3" t="str">
        <f t="shared" si="3"/>
        <v>shi_07m_m67_a3_002</v>
      </c>
      <c r="C3428" s="9" t="s">
        <v>3469</v>
      </c>
      <c r="D3428" s="12">
        <v>7.0</v>
      </c>
      <c r="E3428" s="12">
        <v>2729.081</v>
      </c>
      <c r="F3428" s="12">
        <v>0.485227</v>
      </c>
      <c r="G3428" s="14">
        <f>IFERROR(__xludf.DUMMYFUNCTION("FILTER(WholeNMJData!E:E,WholeNMJData!$B:$B=$B3428)"),273.8608)</f>
        <v>273.8608</v>
      </c>
      <c r="H3428" s="14">
        <f t="shared" si="4"/>
        <v>9.965212254</v>
      </c>
      <c r="I3428" s="14">
        <f>IFERROR(__xludf.DUMMYFUNCTION("FILTER(WholeNMJData!D:D,WholeNMJData!$B:$B=$B3428)"),114.5956)</f>
        <v>114.5956</v>
      </c>
    </row>
    <row r="3429">
      <c r="A3429" s="3"/>
      <c r="B3429" s="3" t="str">
        <f t="shared" si="3"/>
        <v>shi_07m_m67_a3_002</v>
      </c>
      <c r="C3429" s="9" t="s">
        <v>3470</v>
      </c>
      <c r="D3429" s="12">
        <v>4.0</v>
      </c>
      <c r="E3429" s="12">
        <v>2098.218</v>
      </c>
      <c r="F3429" s="12">
        <v>0.520987</v>
      </c>
      <c r="G3429" s="14">
        <f>IFERROR(__xludf.DUMMYFUNCTION("FILTER(WholeNMJData!E:E,WholeNMJData!$B:$B=$B3429)"),273.8608)</f>
        <v>273.8608</v>
      </c>
      <c r="H3429" s="14">
        <f t="shared" si="4"/>
        <v>7.661622255</v>
      </c>
      <c r="I3429" s="14">
        <f>IFERROR(__xludf.DUMMYFUNCTION("FILTER(WholeNMJData!D:D,WholeNMJData!$B:$B=$B3429)"),114.5956)</f>
        <v>114.5956</v>
      </c>
    </row>
    <row r="3430">
      <c r="A3430" s="3"/>
      <c r="B3430" s="3" t="str">
        <f t="shared" si="3"/>
        <v>shi_07m_m67_a3_002</v>
      </c>
      <c r="C3430" s="9" t="s">
        <v>3471</v>
      </c>
      <c r="D3430" s="12">
        <v>5.0</v>
      </c>
      <c r="E3430" s="12">
        <v>2823.229</v>
      </c>
      <c r="F3430" s="12">
        <v>0.575926</v>
      </c>
      <c r="G3430" s="14">
        <f>IFERROR(__xludf.DUMMYFUNCTION("FILTER(WholeNMJData!E:E,WholeNMJData!$B:$B=$B3430)"),273.8608)</f>
        <v>273.8608</v>
      </c>
      <c r="H3430" s="14">
        <f t="shared" si="4"/>
        <v>10.30899274</v>
      </c>
      <c r="I3430" s="14">
        <f>IFERROR(__xludf.DUMMYFUNCTION("FILTER(WholeNMJData!D:D,WholeNMJData!$B:$B=$B3430)"),114.5956)</f>
        <v>114.5956</v>
      </c>
    </row>
    <row r="3431">
      <c r="A3431" s="3"/>
      <c r="B3431" s="3" t="str">
        <f t="shared" si="3"/>
        <v>shi_07m_m67_a3_002</v>
      </c>
      <c r="C3431" s="9" t="s">
        <v>3472</v>
      </c>
      <c r="D3431" s="12">
        <v>8.0</v>
      </c>
      <c r="E3431" s="12">
        <v>2320.949</v>
      </c>
      <c r="F3431" s="12">
        <v>0.457716</v>
      </c>
      <c r="G3431" s="14">
        <f>IFERROR(__xludf.DUMMYFUNCTION("FILTER(WholeNMJData!E:E,WholeNMJData!$B:$B=$B3431)"),273.8608)</f>
        <v>273.8608</v>
      </c>
      <c r="H3431" s="14">
        <f t="shared" si="4"/>
        <v>8.474922296</v>
      </c>
      <c r="I3431" s="14">
        <f>IFERROR(__xludf.DUMMYFUNCTION("FILTER(WholeNMJData!D:D,WholeNMJData!$B:$B=$B3431)"),114.5956)</f>
        <v>114.5956</v>
      </c>
    </row>
    <row r="3432">
      <c r="A3432" s="3"/>
      <c r="B3432" s="3" t="str">
        <f t="shared" si="3"/>
        <v>shi_07m_m67_a3_002</v>
      </c>
      <c r="C3432" s="9" t="s">
        <v>3473</v>
      </c>
      <c r="D3432" s="12">
        <v>7.0</v>
      </c>
      <c r="E3432" s="12">
        <v>2227.366</v>
      </c>
      <c r="F3432" s="12">
        <v>0.311648</v>
      </c>
      <c r="G3432" s="14">
        <f>IFERROR(__xludf.DUMMYFUNCTION("FILTER(WholeNMJData!E:E,WholeNMJData!$B:$B=$B3432)"),273.8608)</f>
        <v>273.8608</v>
      </c>
      <c r="H3432" s="14">
        <f t="shared" si="4"/>
        <v>8.133204898</v>
      </c>
      <c r="I3432" s="14">
        <f>IFERROR(__xludf.DUMMYFUNCTION("FILTER(WholeNMJData!D:D,WholeNMJData!$B:$B=$B3432)"),114.5956)</f>
        <v>114.5956</v>
      </c>
    </row>
    <row r="3433">
      <c r="A3433" s="3"/>
      <c r="B3433" s="3" t="str">
        <f t="shared" si="3"/>
        <v>shi_07m_m67_a3_002</v>
      </c>
      <c r="C3433" s="9" t="s">
        <v>3474</v>
      </c>
      <c r="D3433" s="12">
        <v>164.0</v>
      </c>
      <c r="E3433" s="12">
        <v>3943.919</v>
      </c>
      <c r="F3433" s="12">
        <v>0.954896</v>
      </c>
      <c r="G3433" s="14">
        <f>IFERROR(__xludf.DUMMYFUNCTION("FILTER(WholeNMJData!E:E,WholeNMJData!$B:$B=$B3433)"),273.8608)</f>
        <v>273.8608</v>
      </c>
      <c r="H3433" s="14">
        <f t="shared" si="4"/>
        <v>14.40118118</v>
      </c>
      <c r="I3433" s="14">
        <f>IFERROR(__xludf.DUMMYFUNCTION("FILTER(WholeNMJData!D:D,WholeNMJData!$B:$B=$B3433)"),114.5956)</f>
        <v>114.5956</v>
      </c>
    </row>
    <row r="3434">
      <c r="A3434" s="3"/>
      <c r="B3434" s="3" t="str">
        <f t="shared" si="3"/>
        <v>shi_07m_m67_a3_002</v>
      </c>
      <c r="C3434" s="9" t="s">
        <v>3475</v>
      </c>
      <c r="D3434" s="12">
        <v>77.0</v>
      </c>
      <c r="E3434" s="12">
        <v>7193.43</v>
      </c>
      <c r="F3434" s="12">
        <v>0.533835</v>
      </c>
      <c r="G3434" s="14">
        <f>IFERROR(__xludf.DUMMYFUNCTION("FILTER(WholeNMJData!E:E,WholeNMJData!$B:$B=$B3434)"),273.8608)</f>
        <v>273.8608</v>
      </c>
      <c r="H3434" s="14">
        <f t="shared" si="4"/>
        <v>26.26673843</v>
      </c>
      <c r="I3434" s="14">
        <f>IFERROR(__xludf.DUMMYFUNCTION("FILTER(WholeNMJData!D:D,WholeNMJData!$B:$B=$B3434)"),114.5956)</f>
        <v>114.5956</v>
      </c>
    </row>
    <row r="3435">
      <c r="A3435" s="3"/>
      <c r="B3435" s="3" t="str">
        <f t="shared" si="3"/>
        <v>shi_07m_m67_a3_002</v>
      </c>
      <c r="C3435" s="9" t="s">
        <v>3476</v>
      </c>
      <c r="D3435" s="12">
        <v>22.0</v>
      </c>
      <c r="E3435" s="12">
        <v>3067.984</v>
      </c>
      <c r="F3435" s="12">
        <v>0.879245</v>
      </c>
      <c r="G3435" s="14">
        <f>IFERROR(__xludf.DUMMYFUNCTION("FILTER(WholeNMJData!E:E,WholeNMJData!$B:$B=$B3435)"),273.8608)</f>
        <v>273.8608</v>
      </c>
      <c r="H3435" s="14">
        <f t="shared" si="4"/>
        <v>11.2027132</v>
      </c>
      <c r="I3435" s="14">
        <f>IFERROR(__xludf.DUMMYFUNCTION("FILTER(WholeNMJData!D:D,WholeNMJData!$B:$B=$B3435)"),114.5956)</f>
        <v>114.5956</v>
      </c>
    </row>
    <row r="3436">
      <c r="A3436" s="3"/>
      <c r="B3436" s="3" t="str">
        <f t="shared" si="3"/>
        <v>shi_07m_m67_a3_002</v>
      </c>
      <c r="C3436" s="9" t="s">
        <v>3477</v>
      </c>
      <c r="D3436" s="12">
        <v>8.0</v>
      </c>
      <c r="E3436" s="12">
        <v>2579.453</v>
      </c>
      <c r="F3436" s="12">
        <v>0.722905</v>
      </c>
      <c r="G3436" s="14">
        <f>IFERROR(__xludf.DUMMYFUNCTION("FILTER(WholeNMJData!E:E,WholeNMJData!$B:$B=$B3436)"),273.8608)</f>
        <v>273.8608</v>
      </c>
      <c r="H3436" s="14">
        <f t="shared" si="4"/>
        <v>9.418847093</v>
      </c>
      <c r="I3436" s="14">
        <f>IFERROR(__xludf.DUMMYFUNCTION("FILTER(WholeNMJData!D:D,WholeNMJData!$B:$B=$B3436)"),114.5956)</f>
        <v>114.5956</v>
      </c>
    </row>
    <row r="3437">
      <c r="A3437" s="3"/>
      <c r="B3437" s="3" t="str">
        <f t="shared" si="3"/>
        <v>shi_07m_m67_a3_002</v>
      </c>
      <c r="C3437" s="9" t="s">
        <v>3478</v>
      </c>
      <c r="D3437" s="12">
        <v>9.0</v>
      </c>
      <c r="E3437" s="12">
        <v>2374.98</v>
      </c>
      <c r="F3437" s="12">
        <v>0.595477</v>
      </c>
      <c r="G3437" s="14">
        <f>IFERROR(__xludf.DUMMYFUNCTION("FILTER(WholeNMJData!E:E,WholeNMJData!$B:$B=$B3437)"),273.8608)</f>
        <v>273.8608</v>
      </c>
      <c r="H3437" s="14">
        <f t="shared" si="4"/>
        <v>8.672215958</v>
      </c>
      <c r="I3437" s="14">
        <f>IFERROR(__xludf.DUMMYFUNCTION("FILTER(WholeNMJData!D:D,WholeNMJData!$B:$B=$B3437)"),114.5956)</f>
        <v>114.5956</v>
      </c>
    </row>
    <row r="3438">
      <c r="A3438" s="3"/>
      <c r="B3438" s="3" t="str">
        <f t="shared" si="3"/>
        <v>shi_07m_m67_a3_002</v>
      </c>
      <c r="C3438" s="9" t="s">
        <v>3479</v>
      </c>
      <c r="D3438" s="12">
        <v>4.0</v>
      </c>
      <c r="E3438" s="12">
        <v>2096.122</v>
      </c>
      <c r="F3438" s="12">
        <v>0.133873</v>
      </c>
      <c r="G3438" s="14">
        <f>IFERROR(__xludf.DUMMYFUNCTION("FILTER(WholeNMJData!E:E,WholeNMJData!$B:$B=$B3438)"),273.8608)</f>
        <v>273.8608</v>
      </c>
      <c r="H3438" s="14">
        <f t="shared" si="4"/>
        <v>7.653968732</v>
      </c>
      <c r="I3438" s="14">
        <f>IFERROR(__xludf.DUMMYFUNCTION("FILTER(WholeNMJData!D:D,WholeNMJData!$B:$B=$B3438)"),114.5956)</f>
        <v>114.5956</v>
      </c>
    </row>
    <row r="3439">
      <c r="A3439" s="3"/>
      <c r="B3439" s="3" t="str">
        <f t="shared" si="3"/>
        <v>shi_07m_m67_a3_002</v>
      </c>
      <c r="C3439" s="9" t="s">
        <v>3480</v>
      </c>
      <c r="D3439" s="12">
        <v>4.0</v>
      </c>
      <c r="E3439" s="12">
        <v>2158.89</v>
      </c>
      <c r="F3439" s="12">
        <v>0.79496</v>
      </c>
      <c r="G3439" s="14">
        <f>IFERROR(__xludf.DUMMYFUNCTION("FILTER(WholeNMJData!E:E,WholeNMJData!$B:$B=$B3439)"),273.8608)</f>
        <v>273.8608</v>
      </c>
      <c r="H3439" s="14">
        <f t="shared" si="4"/>
        <v>7.883165462</v>
      </c>
      <c r="I3439" s="14">
        <f>IFERROR(__xludf.DUMMYFUNCTION("FILTER(WholeNMJData!D:D,WholeNMJData!$B:$B=$B3439)"),114.5956)</f>
        <v>114.5956</v>
      </c>
    </row>
    <row r="3440">
      <c r="A3440" s="3"/>
      <c r="B3440" s="3" t="str">
        <f t="shared" si="3"/>
        <v>shi_07m_m67_a3_002</v>
      </c>
      <c r="C3440" s="9" t="s">
        <v>3481</v>
      </c>
      <c r="D3440" s="12">
        <v>3.0</v>
      </c>
      <c r="E3440" s="12">
        <v>2797.665</v>
      </c>
      <c r="F3440" s="12">
        <v>0.401289</v>
      </c>
      <c r="G3440" s="14">
        <f>IFERROR(__xludf.DUMMYFUNCTION("FILTER(WholeNMJData!E:E,WholeNMJData!$B:$B=$B3440)"),273.8608)</f>
        <v>273.8608</v>
      </c>
      <c r="H3440" s="14">
        <f t="shared" si="4"/>
        <v>10.21564605</v>
      </c>
      <c r="I3440" s="14">
        <f>IFERROR(__xludf.DUMMYFUNCTION("FILTER(WholeNMJData!D:D,WholeNMJData!$B:$B=$B3440)"),114.5956)</f>
        <v>114.5956</v>
      </c>
    </row>
    <row r="3441">
      <c r="A3441" s="3"/>
      <c r="B3441" s="3" t="str">
        <f t="shared" si="3"/>
        <v>shi_07m_m67_a3_002</v>
      </c>
      <c r="C3441" s="9" t="s">
        <v>3482</v>
      </c>
      <c r="D3441" s="12">
        <v>48.0</v>
      </c>
      <c r="E3441" s="12">
        <v>3997.646</v>
      </c>
      <c r="F3441" s="12">
        <v>1.193022</v>
      </c>
      <c r="G3441" s="14">
        <f>IFERROR(__xludf.DUMMYFUNCTION("FILTER(WholeNMJData!E:E,WholeNMJData!$B:$B=$B3441)"),273.8608)</f>
        <v>273.8608</v>
      </c>
      <c r="H3441" s="14">
        <f t="shared" si="4"/>
        <v>14.59736479</v>
      </c>
      <c r="I3441" s="14">
        <f>IFERROR(__xludf.DUMMYFUNCTION("FILTER(WholeNMJData!D:D,WholeNMJData!$B:$B=$B3441)"),114.5956)</f>
        <v>114.5956</v>
      </c>
    </row>
    <row r="3442">
      <c r="A3442" s="3"/>
      <c r="B3442" s="3" t="str">
        <f t="shared" si="3"/>
        <v>shi_07m_m67_a3_002</v>
      </c>
      <c r="C3442" s="9" t="s">
        <v>3483</v>
      </c>
      <c r="D3442" s="12">
        <v>8.0</v>
      </c>
      <c r="E3442" s="12">
        <v>3357.553</v>
      </c>
      <c r="F3442" s="12">
        <v>0.473392</v>
      </c>
      <c r="G3442" s="14">
        <f>IFERROR(__xludf.DUMMYFUNCTION("FILTER(WholeNMJData!E:E,WholeNMJData!$B:$B=$B3442)"),273.8608)</f>
        <v>273.8608</v>
      </c>
      <c r="H3442" s="14">
        <f t="shared" si="4"/>
        <v>12.26007154</v>
      </c>
      <c r="I3442" s="14">
        <f>IFERROR(__xludf.DUMMYFUNCTION("FILTER(WholeNMJData!D:D,WholeNMJData!$B:$B=$B3442)"),114.5956)</f>
        <v>114.5956</v>
      </c>
    </row>
    <row r="3443">
      <c r="A3443" s="3"/>
      <c r="B3443" s="3" t="str">
        <f t="shared" si="3"/>
        <v>shi_07m_m67_a3_002</v>
      </c>
      <c r="C3443" s="9" t="s">
        <v>3484</v>
      </c>
      <c r="D3443" s="12">
        <v>3.0</v>
      </c>
      <c r="E3443" s="12">
        <v>1988.518</v>
      </c>
      <c r="F3443" s="12">
        <v>0.34434</v>
      </c>
      <c r="G3443" s="14">
        <f>IFERROR(__xludf.DUMMYFUNCTION("FILTER(WholeNMJData!E:E,WholeNMJData!$B:$B=$B3443)"),273.8608)</f>
        <v>273.8608</v>
      </c>
      <c r="H3443" s="14">
        <f t="shared" si="4"/>
        <v>7.261053791</v>
      </c>
      <c r="I3443" s="14">
        <f>IFERROR(__xludf.DUMMYFUNCTION("FILTER(WholeNMJData!D:D,WholeNMJData!$B:$B=$B3443)"),114.5956)</f>
        <v>114.5956</v>
      </c>
    </row>
    <row r="3444">
      <c r="A3444" s="3"/>
      <c r="B3444" s="3" t="str">
        <f t="shared" si="3"/>
        <v>shi_07m_m67_a3_002</v>
      </c>
      <c r="C3444" s="9" t="s">
        <v>3485</v>
      </c>
      <c r="D3444" s="12">
        <v>17.0</v>
      </c>
      <c r="E3444" s="12">
        <v>2795.245</v>
      </c>
      <c r="F3444" s="12">
        <v>0.562008</v>
      </c>
      <c r="G3444" s="14">
        <f>IFERROR(__xludf.DUMMYFUNCTION("FILTER(WholeNMJData!E:E,WholeNMJData!$B:$B=$B3444)"),273.8608)</f>
        <v>273.8608</v>
      </c>
      <c r="H3444" s="14">
        <f t="shared" si="4"/>
        <v>10.20680944</v>
      </c>
      <c r="I3444" s="14">
        <f>IFERROR(__xludf.DUMMYFUNCTION("FILTER(WholeNMJData!D:D,WholeNMJData!$B:$B=$B3444)"),114.5956)</f>
        <v>114.5956</v>
      </c>
    </row>
    <row r="3445">
      <c r="A3445" s="3"/>
      <c r="B3445" s="3" t="str">
        <f t="shared" si="3"/>
        <v>shi_07m_m67_a3_002</v>
      </c>
      <c r="C3445" s="9" t="s">
        <v>3486</v>
      </c>
      <c r="D3445" s="12">
        <v>5.0</v>
      </c>
      <c r="E3445" s="12">
        <v>2603.033</v>
      </c>
      <c r="F3445" s="12">
        <v>0.592602</v>
      </c>
      <c r="G3445" s="14">
        <f>IFERROR(__xludf.DUMMYFUNCTION("FILTER(WholeNMJData!E:E,WholeNMJData!$B:$B=$B3445)"),273.8608)</f>
        <v>273.8608</v>
      </c>
      <c r="H3445" s="14">
        <f t="shared" si="4"/>
        <v>9.50494923</v>
      </c>
      <c r="I3445" s="14">
        <f>IFERROR(__xludf.DUMMYFUNCTION("FILTER(WholeNMJData!D:D,WholeNMJData!$B:$B=$B3445)"),114.5956)</f>
        <v>114.5956</v>
      </c>
    </row>
    <row r="3446">
      <c r="A3446" s="3"/>
      <c r="B3446" s="3" t="str">
        <f t="shared" si="3"/>
        <v>shi_07m_m67_a3_002</v>
      </c>
      <c r="C3446" s="9" t="s">
        <v>3487</v>
      </c>
      <c r="D3446" s="12">
        <v>3.0</v>
      </c>
      <c r="E3446" s="12">
        <v>2814.182</v>
      </c>
      <c r="F3446" s="12">
        <v>0.657444</v>
      </c>
      <c r="G3446" s="14">
        <f>IFERROR(__xludf.DUMMYFUNCTION("FILTER(WholeNMJData!E:E,WholeNMJData!$B:$B=$B3446)"),273.8608)</f>
        <v>273.8608</v>
      </c>
      <c r="H3446" s="14">
        <f t="shared" si="4"/>
        <v>10.27595771</v>
      </c>
      <c r="I3446" s="14">
        <f>IFERROR(__xludf.DUMMYFUNCTION("FILTER(WholeNMJData!D:D,WholeNMJData!$B:$B=$B3446)"),114.5956)</f>
        <v>114.5956</v>
      </c>
    </row>
    <row r="3447">
      <c r="A3447" s="3"/>
      <c r="B3447" s="3" t="str">
        <f t="shared" si="3"/>
        <v>shi_07m_m67_a3_002</v>
      </c>
      <c r="C3447" s="9" t="s">
        <v>3488</v>
      </c>
      <c r="D3447" s="12">
        <v>5.0</v>
      </c>
      <c r="E3447" s="12">
        <v>2741.78</v>
      </c>
      <c r="F3447" s="12">
        <v>0.346163</v>
      </c>
      <c r="G3447" s="14">
        <f>IFERROR(__xludf.DUMMYFUNCTION("FILTER(WholeNMJData!E:E,WholeNMJData!$B:$B=$B3447)"),273.8608)</f>
        <v>273.8608</v>
      </c>
      <c r="H3447" s="14">
        <f t="shared" si="4"/>
        <v>10.01158253</v>
      </c>
      <c r="I3447" s="14">
        <f>IFERROR(__xludf.DUMMYFUNCTION("FILTER(WholeNMJData!D:D,WholeNMJData!$B:$B=$B3447)"),114.5956)</f>
        <v>114.5956</v>
      </c>
    </row>
    <row r="3448">
      <c r="A3448" s="3"/>
      <c r="B3448" s="3" t="str">
        <f t="shared" si="3"/>
        <v>shi_07m_m67_a3_002</v>
      </c>
      <c r="C3448" s="9" t="s">
        <v>3489</v>
      </c>
      <c r="D3448" s="12">
        <v>3.0</v>
      </c>
      <c r="E3448" s="12">
        <v>3223.913</v>
      </c>
      <c r="F3448" s="12">
        <v>0.406999</v>
      </c>
      <c r="G3448" s="14">
        <f>IFERROR(__xludf.DUMMYFUNCTION("FILTER(WholeNMJData!E:E,WholeNMJData!$B:$B=$B3448)"),273.8608)</f>
        <v>273.8608</v>
      </c>
      <c r="H3448" s="14">
        <f t="shared" si="4"/>
        <v>11.7720864</v>
      </c>
      <c r="I3448" s="14">
        <f>IFERROR(__xludf.DUMMYFUNCTION("FILTER(WholeNMJData!D:D,WholeNMJData!$B:$B=$B3448)"),114.5956)</f>
        <v>114.5956</v>
      </c>
    </row>
    <row r="3449">
      <c r="A3449" s="3"/>
      <c r="B3449" s="3" t="str">
        <f t="shared" si="3"/>
        <v>shi_07m_m67_a3_002</v>
      </c>
      <c r="C3449" s="9" t="s">
        <v>3490</v>
      </c>
      <c r="D3449" s="12">
        <v>4.0</v>
      </c>
      <c r="E3449" s="12">
        <v>2766.185</v>
      </c>
      <c r="F3449" s="12">
        <v>0.628299</v>
      </c>
      <c r="G3449" s="14">
        <f>IFERROR(__xludf.DUMMYFUNCTION("FILTER(WholeNMJData!E:E,WholeNMJData!$B:$B=$B3449)"),273.8608)</f>
        <v>273.8608</v>
      </c>
      <c r="H3449" s="14">
        <f t="shared" si="4"/>
        <v>10.10069714</v>
      </c>
      <c r="I3449" s="14">
        <f>IFERROR(__xludf.DUMMYFUNCTION("FILTER(WholeNMJData!D:D,WholeNMJData!$B:$B=$B3449)"),114.5956)</f>
        <v>114.5956</v>
      </c>
    </row>
    <row r="3450">
      <c r="A3450" s="3"/>
      <c r="B3450" s="3" t="str">
        <f t="shared" si="3"/>
        <v>shi_07m_m67_a3_002</v>
      </c>
      <c r="C3450" s="9" t="s">
        <v>3491</v>
      </c>
      <c r="D3450" s="12">
        <v>4.0</v>
      </c>
      <c r="E3450" s="12">
        <v>2517.789</v>
      </c>
      <c r="F3450" s="12">
        <v>0.652797</v>
      </c>
      <c r="G3450" s="14">
        <f>IFERROR(__xludf.DUMMYFUNCTION("FILTER(WholeNMJData!E:E,WholeNMJData!$B:$B=$B3450)"),273.8608)</f>
        <v>273.8608</v>
      </c>
      <c r="H3450" s="14">
        <f t="shared" si="4"/>
        <v>9.193681608</v>
      </c>
      <c r="I3450" s="14">
        <f>IFERROR(__xludf.DUMMYFUNCTION("FILTER(WholeNMJData!D:D,WholeNMJData!$B:$B=$B3450)"),114.5956)</f>
        <v>114.5956</v>
      </c>
    </row>
    <row r="3451">
      <c r="A3451" s="3"/>
      <c r="B3451" s="3" t="str">
        <f t="shared" si="3"/>
        <v>shi_07m_m67_a3_002</v>
      </c>
      <c r="C3451" s="9" t="s">
        <v>3492</v>
      </c>
      <c r="D3451" s="12">
        <v>16.0</v>
      </c>
      <c r="E3451" s="12">
        <v>6497.527</v>
      </c>
      <c r="F3451" s="12">
        <v>0.43903</v>
      </c>
      <c r="G3451" s="14">
        <f>IFERROR(__xludf.DUMMYFUNCTION("FILTER(WholeNMJData!E:E,WholeNMJData!$B:$B=$B3451)"),273.8608)</f>
        <v>273.8608</v>
      </c>
      <c r="H3451" s="14">
        <f t="shared" si="4"/>
        <v>23.72565552</v>
      </c>
      <c r="I3451" s="14">
        <f>IFERROR(__xludf.DUMMYFUNCTION("FILTER(WholeNMJData!D:D,WholeNMJData!$B:$B=$B3451)"),114.5956)</f>
        <v>114.5956</v>
      </c>
    </row>
    <row r="3452">
      <c r="A3452" s="3"/>
      <c r="B3452" s="3" t="str">
        <f t="shared" si="3"/>
        <v>shi_07m_m67_a3_002</v>
      </c>
      <c r="C3452" s="9" t="s">
        <v>3493</v>
      </c>
      <c r="D3452" s="12">
        <v>4.0</v>
      </c>
      <c r="E3452" s="12">
        <v>2453.438</v>
      </c>
      <c r="F3452" s="12">
        <v>0.333345</v>
      </c>
      <c r="G3452" s="14">
        <f>IFERROR(__xludf.DUMMYFUNCTION("FILTER(WholeNMJData!E:E,WholeNMJData!$B:$B=$B3452)"),273.8608)</f>
        <v>273.8608</v>
      </c>
      <c r="H3452" s="14">
        <f t="shared" si="4"/>
        <v>8.958704568</v>
      </c>
      <c r="I3452" s="14">
        <f>IFERROR(__xludf.DUMMYFUNCTION("FILTER(WholeNMJData!D:D,WholeNMJData!$B:$B=$B3452)"),114.5956)</f>
        <v>114.5956</v>
      </c>
    </row>
    <row r="3453">
      <c r="A3453" s="3"/>
      <c r="B3453" s="3" t="str">
        <f t="shared" si="3"/>
        <v>shi_07m_m67_a3_002</v>
      </c>
      <c r="C3453" s="9" t="s">
        <v>3494</v>
      </c>
      <c r="D3453" s="12">
        <v>6.0</v>
      </c>
      <c r="E3453" s="12">
        <v>3007.546</v>
      </c>
      <c r="F3453" s="12">
        <v>0.506088</v>
      </c>
      <c r="G3453" s="14">
        <f>IFERROR(__xludf.DUMMYFUNCTION("FILTER(WholeNMJData!E:E,WholeNMJData!$B:$B=$B3453)"),273.8608)</f>
        <v>273.8608</v>
      </c>
      <c r="H3453" s="14">
        <f t="shared" si="4"/>
        <v>10.98202444</v>
      </c>
      <c r="I3453" s="14">
        <f>IFERROR(__xludf.DUMMYFUNCTION("FILTER(WholeNMJData!D:D,WholeNMJData!$B:$B=$B3453)"),114.5956)</f>
        <v>114.5956</v>
      </c>
    </row>
    <row r="3454">
      <c r="A3454" s="3"/>
      <c r="B3454" s="3" t="str">
        <f t="shared" si="3"/>
        <v>shi_07m_m67_a3_002</v>
      </c>
      <c r="C3454" s="9" t="s">
        <v>3495</v>
      </c>
      <c r="D3454" s="12">
        <v>20.0</v>
      </c>
      <c r="E3454" s="12">
        <v>2212.112</v>
      </c>
      <c r="F3454" s="12">
        <v>0.60289</v>
      </c>
      <c r="G3454" s="14">
        <f>IFERROR(__xludf.DUMMYFUNCTION("FILTER(WholeNMJData!E:E,WholeNMJData!$B:$B=$B3454)"),273.8608)</f>
        <v>273.8608</v>
      </c>
      <c r="H3454" s="14">
        <f t="shared" si="4"/>
        <v>8.077505068</v>
      </c>
      <c r="I3454" s="14">
        <f>IFERROR(__xludf.DUMMYFUNCTION("FILTER(WholeNMJData!D:D,WholeNMJData!$B:$B=$B3454)"),114.5956)</f>
        <v>114.5956</v>
      </c>
    </row>
    <row r="3455">
      <c r="A3455" s="3"/>
      <c r="B3455" s="3" t="str">
        <f t="shared" si="3"/>
        <v>shi_07m_m67_a3_002</v>
      </c>
      <c r="C3455" s="9" t="s">
        <v>3496</v>
      </c>
      <c r="D3455" s="12">
        <v>3.0</v>
      </c>
      <c r="E3455" s="12">
        <v>2777.782</v>
      </c>
      <c r="F3455" s="12">
        <v>0.286604</v>
      </c>
      <c r="G3455" s="14">
        <f>IFERROR(__xludf.DUMMYFUNCTION("FILTER(WholeNMJData!E:E,WholeNMJData!$B:$B=$B3455)"),273.8608)</f>
        <v>273.8608</v>
      </c>
      <c r="H3455" s="14">
        <f t="shared" si="4"/>
        <v>10.14304347</v>
      </c>
      <c r="I3455" s="14">
        <f>IFERROR(__xludf.DUMMYFUNCTION("FILTER(WholeNMJData!D:D,WholeNMJData!$B:$B=$B3455)"),114.5956)</f>
        <v>114.5956</v>
      </c>
    </row>
    <row r="3456">
      <c r="A3456" s="3"/>
      <c r="B3456" s="3" t="str">
        <f t="shared" si="3"/>
        <v>shi_07m_m67_a3_002</v>
      </c>
      <c r="C3456" s="9" t="s">
        <v>3497</v>
      </c>
      <c r="D3456" s="12">
        <v>6.0</v>
      </c>
      <c r="E3456" s="12">
        <v>3489.058</v>
      </c>
      <c r="F3456" s="12">
        <v>0.367117</v>
      </c>
      <c r="G3456" s="14">
        <f>IFERROR(__xludf.DUMMYFUNCTION("FILTER(WholeNMJData!E:E,WholeNMJData!$B:$B=$B3456)"),273.8608)</f>
        <v>273.8608</v>
      </c>
      <c r="H3456" s="14">
        <f t="shared" si="4"/>
        <v>12.74026075</v>
      </c>
      <c r="I3456" s="14">
        <f>IFERROR(__xludf.DUMMYFUNCTION("FILTER(WholeNMJData!D:D,WholeNMJData!$B:$B=$B3456)"),114.5956)</f>
        <v>114.5956</v>
      </c>
    </row>
    <row r="3457">
      <c r="A3457" s="3"/>
      <c r="B3457" s="3"/>
      <c r="G3457" s="14"/>
      <c r="H3457" s="14"/>
      <c r="I3457" s="14"/>
    </row>
    <row r="3458">
      <c r="A3458" s="3"/>
      <c r="B3458" s="3"/>
      <c r="G3458" s="14"/>
      <c r="H3458" s="14"/>
      <c r="I3458" s="14"/>
    </row>
    <row r="3459">
      <c r="A3459" s="3"/>
      <c r="B3459" s="3"/>
      <c r="G3459" s="14"/>
      <c r="H3459" s="14"/>
      <c r="I3459" s="14"/>
    </row>
    <row r="3460">
      <c r="A3460" s="3"/>
      <c r="B3460" s="3"/>
      <c r="G3460" s="14"/>
      <c r="H3460" s="14"/>
      <c r="I3460" s="14"/>
    </row>
    <row r="3461">
      <c r="A3461" s="3"/>
      <c r="B3461" s="3"/>
      <c r="G3461" s="14"/>
      <c r="H3461" s="14"/>
      <c r="I3461" s="14"/>
    </row>
    <row r="3462">
      <c r="A3462" s="3"/>
      <c r="B3462" s="3"/>
      <c r="G3462" s="14"/>
      <c r="H3462" s="14"/>
      <c r="I3462" s="14"/>
    </row>
    <row r="3463">
      <c r="A3463" s="3"/>
      <c r="B3463" s="3"/>
      <c r="G3463" s="14"/>
      <c r="H3463" s="14"/>
      <c r="I3463" s="14"/>
    </row>
    <row r="3464">
      <c r="A3464" s="3"/>
      <c r="B3464" s="3"/>
      <c r="G3464" s="14"/>
      <c r="H3464" s="14"/>
      <c r="I3464" s="14"/>
    </row>
    <row r="3465">
      <c r="A3465" s="3"/>
      <c r="B3465" s="3"/>
      <c r="G3465" s="14"/>
      <c r="H3465" s="14"/>
      <c r="I3465" s="14"/>
    </row>
    <row r="3466">
      <c r="A3466" s="3"/>
      <c r="B3466" s="3"/>
      <c r="G3466" s="14"/>
      <c r="H3466" s="14"/>
      <c r="I3466" s="14"/>
    </row>
    <row r="3467">
      <c r="A3467" s="3"/>
      <c r="B3467" s="3"/>
      <c r="G3467" s="14"/>
      <c r="H3467" s="14"/>
      <c r="I3467" s="14"/>
    </row>
    <row r="3468">
      <c r="A3468" s="3"/>
      <c r="B3468" s="3"/>
      <c r="G3468" s="14"/>
      <c r="H3468" s="14"/>
      <c r="I3468" s="14"/>
    </row>
    <row r="3469">
      <c r="A3469" s="3"/>
      <c r="B3469" s="3"/>
      <c r="G3469" s="14"/>
      <c r="H3469" s="14"/>
      <c r="I3469" s="14"/>
    </row>
    <row r="3470">
      <c r="A3470" s="3"/>
      <c r="B3470" s="3"/>
      <c r="G3470" s="14"/>
      <c r="H3470" s="14"/>
      <c r="I3470" s="14"/>
    </row>
    <row r="3471">
      <c r="A3471" s="3"/>
      <c r="B3471" s="3"/>
      <c r="G3471" s="14"/>
      <c r="H3471" s="14"/>
      <c r="I3471" s="14"/>
    </row>
    <row r="3472">
      <c r="A3472" s="3"/>
      <c r="B3472" s="3"/>
      <c r="G3472" s="14"/>
      <c r="H3472" s="14"/>
      <c r="I3472" s="14"/>
    </row>
    <row r="3473">
      <c r="A3473" s="3"/>
      <c r="B3473" s="3"/>
      <c r="G3473" s="14"/>
      <c r="H3473" s="14"/>
      <c r="I3473" s="14"/>
    </row>
    <row r="3474">
      <c r="A3474" s="3"/>
      <c r="B3474" s="3"/>
      <c r="G3474" s="14"/>
      <c r="H3474" s="14"/>
      <c r="I3474" s="14"/>
    </row>
    <row r="3475">
      <c r="A3475" s="3"/>
      <c r="B3475" s="3"/>
      <c r="G3475" s="14"/>
      <c r="H3475" s="14"/>
      <c r="I3475" s="14"/>
    </row>
    <row r="3476">
      <c r="A3476" s="3"/>
      <c r="B3476" s="3"/>
      <c r="G3476" s="14"/>
      <c r="H3476" s="14"/>
      <c r="I3476" s="14"/>
    </row>
    <row r="3477">
      <c r="A3477" s="3"/>
      <c r="B3477" s="3"/>
      <c r="G3477" s="14"/>
      <c r="H3477" s="14"/>
      <c r="I3477" s="14"/>
    </row>
    <row r="3478">
      <c r="A3478" s="3"/>
      <c r="B3478" s="3"/>
      <c r="G3478" s="14"/>
      <c r="H3478" s="14"/>
      <c r="I3478" s="14"/>
    </row>
    <row r="3479">
      <c r="A3479" s="3"/>
      <c r="B3479" s="3"/>
      <c r="G3479" s="14"/>
      <c r="H3479" s="14"/>
      <c r="I3479" s="14"/>
    </row>
    <row r="3480">
      <c r="A3480" s="3"/>
      <c r="B3480" s="3"/>
      <c r="G3480" s="14"/>
      <c r="H3480" s="14"/>
      <c r="I3480" s="14"/>
    </row>
    <row r="3481">
      <c r="A3481" s="3"/>
      <c r="B3481" s="3"/>
      <c r="G3481" s="14"/>
      <c r="H3481" s="14"/>
      <c r="I3481" s="14"/>
    </row>
    <row r="3482">
      <c r="A3482" s="3"/>
      <c r="B3482" s="3"/>
      <c r="G3482" s="14"/>
      <c r="H3482" s="14"/>
      <c r="I3482" s="14"/>
    </row>
    <row r="3483">
      <c r="A3483" s="3"/>
      <c r="B3483" s="3"/>
      <c r="G3483" s="14"/>
      <c r="H3483" s="14"/>
      <c r="I3483" s="14"/>
    </row>
    <row r="3484">
      <c r="A3484" s="3"/>
      <c r="B3484" s="3"/>
      <c r="G3484" s="14"/>
      <c r="H3484" s="14"/>
      <c r="I3484" s="14"/>
    </row>
    <row r="3485">
      <c r="A3485" s="3"/>
      <c r="B3485" s="3"/>
      <c r="G3485" s="14"/>
      <c r="H3485" s="14"/>
      <c r="I3485" s="14"/>
    </row>
    <row r="3486">
      <c r="A3486" s="3"/>
      <c r="B3486" s="3"/>
      <c r="G3486" s="14"/>
      <c r="H3486" s="14"/>
      <c r="I3486" s="14"/>
    </row>
    <row r="3487">
      <c r="A3487" s="3"/>
      <c r="B3487" s="3"/>
      <c r="G3487" s="14"/>
      <c r="H3487" s="14"/>
      <c r="I3487" s="14"/>
    </row>
    <row r="3488">
      <c r="A3488" s="3"/>
      <c r="B3488" s="3"/>
      <c r="G3488" s="14"/>
      <c r="H3488" s="14"/>
      <c r="I3488" s="14"/>
    </row>
    <row r="3489">
      <c r="A3489" s="3"/>
      <c r="B3489" s="3"/>
      <c r="G3489" s="14"/>
      <c r="H3489" s="14"/>
      <c r="I3489" s="14"/>
    </row>
    <row r="3490">
      <c r="A3490" s="3"/>
      <c r="B3490" s="3"/>
      <c r="G3490" s="14"/>
      <c r="H3490" s="14"/>
      <c r="I3490" s="14"/>
    </row>
    <row r="3491">
      <c r="A3491" s="3"/>
      <c r="B3491" s="3"/>
      <c r="G3491" s="14"/>
      <c r="H3491" s="14"/>
      <c r="I3491" s="14"/>
    </row>
    <row r="3492">
      <c r="A3492" s="3"/>
      <c r="B3492" s="3"/>
      <c r="G3492" s="14"/>
      <c r="H3492" s="14"/>
      <c r="I3492" s="14"/>
    </row>
    <row r="3493">
      <c r="A3493" s="3"/>
      <c r="B3493" s="3"/>
      <c r="G3493" s="14"/>
      <c r="H3493" s="14"/>
      <c r="I3493" s="14"/>
    </row>
    <row r="3494">
      <c r="A3494" s="3"/>
      <c r="B3494" s="3"/>
      <c r="G3494" s="14"/>
      <c r="H3494" s="14"/>
      <c r="I3494" s="14"/>
    </row>
    <row r="3495">
      <c r="A3495" s="3"/>
      <c r="B3495" s="3"/>
      <c r="G3495" s="14"/>
      <c r="H3495" s="14"/>
      <c r="I3495" s="14"/>
    </row>
    <row r="3496">
      <c r="A3496" s="3"/>
      <c r="B3496" s="3"/>
      <c r="G3496" s="14"/>
      <c r="H3496" s="14"/>
      <c r="I3496" s="14"/>
    </row>
    <row r="3497">
      <c r="A3497" s="3"/>
      <c r="B3497" s="3"/>
      <c r="G3497" s="14"/>
      <c r="H3497" s="14"/>
      <c r="I3497" s="14"/>
    </row>
    <row r="3498">
      <c r="A3498" s="3"/>
      <c r="B3498" s="3"/>
      <c r="G3498" s="14"/>
      <c r="H3498" s="14"/>
      <c r="I3498" s="14"/>
    </row>
    <row r="3499">
      <c r="A3499" s="3"/>
      <c r="B3499" s="3"/>
      <c r="G3499" s="14"/>
      <c r="H3499" s="14"/>
      <c r="I3499" s="14"/>
    </row>
    <row r="3500">
      <c r="A3500" s="3"/>
      <c r="B3500" s="3"/>
      <c r="G3500" s="14"/>
      <c r="H3500" s="14"/>
      <c r="I3500" s="14"/>
    </row>
    <row r="3501">
      <c r="A3501" s="3"/>
      <c r="B3501" s="3"/>
      <c r="G3501" s="14"/>
      <c r="H3501" s="14"/>
      <c r="I3501" s="14"/>
    </row>
    <row r="3502">
      <c r="A3502" s="3"/>
      <c r="B3502" s="3"/>
      <c r="G3502" s="14"/>
      <c r="H3502" s="14"/>
      <c r="I3502" s="14"/>
    </row>
    <row r="3503">
      <c r="A3503" s="3"/>
      <c r="B3503" s="3"/>
      <c r="G3503" s="14"/>
      <c r="H3503" s="14"/>
      <c r="I3503" s="14"/>
    </row>
    <row r="3504">
      <c r="A3504" s="3"/>
      <c r="B3504" s="3"/>
      <c r="G3504" s="14"/>
      <c r="H3504" s="14"/>
      <c r="I3504" s="14"/>
    </row>
    <row r="3505">
      <c r="A3505" s="3"/>
      <c r="B3505" s="3"/>
      <c r="G3505" s="14"/>
      <c r="H3505" s="14"/>
      <c r="I3505" s="14"/>
    </row>
    <row r="3506">
      <c r="A3506" s="3"/>
      <c r="B3506" s="3"/>
      <c r="G3506" s="14"/>
      <c r="H3506" s="14"/>
      <c r="I3506" s="14"/>
    </row>
    <row r="3507">
      <c r="A3507" s="3"/>
      <c r="B3507" s="3"/>
      <c r="G3507" s="14"/>
      <c r="H3507" s="14"/>
      <c r="I3507" s="14"/>
    </row>
    <row r="3508">
      <c r="A3508" s="3"/>
      <c r="B3508" s="3"/>
      <c r="G3508" s="14"/>
      <c r="H3508" s="14"/>
      <c r="I3508" s="14"/>
    </row>
    <row r="3509">
      <c r="A3509" s="3"/>
      <c r="B3509" s="3"/>
      <c r="G3509" s="14"/>
      <c r="H3509" s="14"/>
      <c r="I3509" s="14"/>
    </row>
    <row r="3510">
      <c r="A3510" s="3"/>
      <c r="B3510" s="3"/>
      <c r="G3510" s="14"/>
      <c r="H3510" s="14"/>
      <c r="I3510" s="14"/>
    </row>
    <row r="3511">
      <c r="A3511" s="3"/>
      <c r="B3511" s="3"/>
      <c r="G3511" s="14"/>
      <c r="H3511" s="14"/>
      <c r="I3511" s="14"/>
    </row>
    <row r="3512">
      <c r="A3512" s="3"/>
      <c r="B3512" s="3"/>
      <c r="G3512" s="14"/>
      <c r="H3512" s="14"/>
      <c r="I3512" s="14"/>
    </row>
    <row r="3513">
      <c r="A3513" s="3"/>
      <c r="B3513" s="3"/>
      <c r="G3513" s="14"/>
      <c r="H3513" s="14"/>
      <c r="I3513" s="14"/>
    </row>
    <row r="3514">
      <c r="A3514" s="3"/>
      <c r="B3514" s="3"/>
      <c r="G3514" s="14"/>
      <c r="H3514" s="14"/>
      <c r="I3514" s="14"/>
    </row>
    <row r="3515">
      <c r="A3515" s="3"/>
      <c r="B3515" s="3"/>
      <c r="G3515" s="14"/>
      <c r="H3515" s="14"/>
      <c r="I3515" s="14"/>
    </row>
    <row r="3516">
      <c r="A3516" s="3"/>
      <c r="B3516" s="3"/>
      <c r="G3516" s="14"/>
      <c r="H3516" s="14"/>
      <c r="I3516" s="14"/>
    </row>
    <row r="3517">
      <c r="A3517" s="3"/>
      <c r="B3517" s="3"/>
      <c r="G3517" s="14"/>
      <c r="H3517" s="14"/>
      <c r="I3517" s="14"/>
    </row>
    <row r="3518">
      <c r="A3518" s="3"/>
      <c r="B3518" s="3"/>
      <c r="G3518" s="14"/>
      <c r="H3518" s="14"/>
      <c r="I3518" s="14"/>
    </row>
    <row r="3519">
      <c r="A3519" s="3"/>
      <c r="B3519" s="3"/>
      <c r="G3519" s="14"/>
      <c r="H3519" s="14"/>
      <c r="I3519" s="14"/>
    </row>
    <row r="3520">
      <c r="A3520" s="3"/>
      <c r="B3520" s="3"/>
      <c r="G3520" s="14"/>
      <c r="H3520" s="14"/>
      <c r="I3520" s="14"/>
    </row>
    <row r="3521">
      <c r="A3521" s="3"/>
      <c r="B3521" s="3"/>
      <c r="G3521" s="14"/>
      <c r="H3521" s="14"/>
      <c r="I3521" s="14"/>
    </row>
    <row r="3522">
      <c r="A3522" s="3"/>
      <c r="B3522" s="3"/>
      <c r="G3522" s="14"/>
      <c r="H3522" s="14"/>
      <c r="I3522" s="14"/>
    </row>
    <row r="3523">
      <c r="A3523" s="3"/>
      <c r="B3523" s="3"/>
      <c r="G3523" s="14"/>
      <c r="H3523" s="14"/>
      <c r="I3523" s="14"/>
    </row>
    <row r="3524">
      <c r="A3524" s="3"/>
      <c r="B3524" s="3"/>
      <c r="G3524" s="14"/>
      <c r="H3524" s="14"/>
      <c r="I3524" s="14"/>
    </row>
    <row r="3525">
      <c r="A3525" s="3"/>
      <c r="B3525" s="3"/>
      <c r="G3525" s="14"/>
      <c r="H3525" s="14"/>
      <c r="I3525" s="14"/>
    </row>
    <row r="3526">
      <c r="A3526" s="3"/>
      <c r="B3526" s="3"/>
      <c r="G3526" s="14"/>
      <c r="H3526" s="14"/>
      <c r="I3526" s="14"/>
    </row>
    <row r="3527">
      <c r="A3527" s="3"/>
      <c r="B3527" s="3"/>
      <c r="G3527" s="14"/>
      <c r="H3527" s="14"/>
      <c r="I3527" s="14"/>
    </row>
    <row r="3528">
      <c r="A3528" s="3"/>
      <c r="B3528" s="3"/>
      <c r="G3528" s="14"/>
      <c r="H3528" s="14"/>
      <c r="I3528" s="14"/>
    </row>
    <row r="3529">
      <c r="A3529" s="3"/>
      <c r="B3529" s="3"/>
      <c r="G3529" s="14"/>
      <c r="H3529" s="14"/>
      <c r="I3529" s="14"/>
    </row>
    <row r="3530">
      <c r="A3530" s="3"/>
      <c r="B3530" s="3"/>
      <c r="G3530" s="14"/>
      <c r="H3530" s="14"/>
      <c r="I3530" s="14"/>
    </row>
    <row r="3531">
      <c r="A3531" s="3"/>
      <c r="B3531" s="3"/>
      <c r="G3531" s="14"/>
      <c r="H3531" s="14"/>
      <c r="I3531" s="14"/>
    </row>
    <row r="3532">
      <c r="A3532" s="3"/>
      <c r="B3532" s="3"/>
      <c r="G3532" s="14"/>
      <c r="H3532" s="14"/>
      <c r="I3532" s="14"/>
    </row>
    <row r="3533">
      <c r="A3533" s="3"/>
      <c r="B3533" s="3"/>
      <c r="G3533" s="14"/>
      <c r="H3533" s="14"/>
      <c r="I3533" s="14"/>
    </row>
    <row r="3534">
      <c r="A3534" s="3"/>
      <c r="B3534" s="3"/>
      <c r="G3534" s="14"/>
      <c r="H3534" s="14"/>
      <c r="I3534" s="14"/>
    </row>
    <row r="3535">
      <c r="A3535" s="3"/>
      <c r="B3535" s="3"/>
      <c r="G3535" s="14"/>
      <c r="H3535" s="14"/>
      <c r="I3535" s="14"/>
    </row>
    <row r="3536">
      <c r="A3536" s="3"/>
      <c r="B3536" s="3"/>
      <c r="G3536" s="14"/>
      <c r="H3536" s="14"/>
      <c r="I3536" s="14"/>
    </row>
    <row r="3537">
      <c r="A3537" s="3"/>
      <c r="B3537" s="3"/>
      <c r="G3537" s="14"/>
      <c r="H3537" s="14"/>
      <c r="I3537" s="14"/>
    </row>
    <row r="3538">
      <c r="A3538" s="3"/>
      <c r="B3538" s="3"/>
      <c r="G3538" s="14"/>
      <c r="H3538" s="14"/>
      <c r="I3538" s="14"/>
    </row>
    <row r="3539">
      <c r="A3539" s="3"/>
      <c r="B3539" s="3"/>
      <c r="G3539" s="14"/>
      <c r="H3539" s="14"/>
      <c r="I3539" s="14"/>
    </row>
    <row r="3540">
      <c r="A3540" s="3"/>
      <c r="B3540" s="3"/>
      <c r="G3540" s="14"/>
      <c r="H3540" s="14"/>
      <c r="I3540" s="14"/>
    </row>
    <row r="3541">
      <c r="A3541" s="3"/>
      <c r="B3541" s="3"/>
      <c r="G3541" s="14"/>
      <c r="H3541" s="14"/>
      <c r="I3541" s="14"/>
    </row>
    <row r="3542">
      <c r="A3542" s="3"/>
      <c r="B3542" s="3"/>
      <c r="G3542" s="14"/>
      <c r="H3542" s="14"/>
      <c r="I3542" s="14"/>
    </row>
    <row r="3543">
      <c r="A3543" s="3"/>
      <c r="B3543" s="3"/>
      <c r="G3543" s="14"/>
      <c r="H3543" s="14"/>
      <c r="I3543" s="14"/>
    </row>
    <row r="3544">
      <c r="A3544" s="3"/>
      <c r="B3544" s="3"/>
      <c r="G3544" s="14"/>
      <c r="H3544" s="14"/>
      <c r="I3544" s="14"/>
    </row>
    <row r="3545">
      <c r="A3545" s="3"/>
      <c r="B3545" s="3"/>
      <c r="G3545" s="14"/>
      <c r="H3545" s="14"/>
      <c r="I3545" s="14"/>
    </row>
    <row r="3546">
      <c r="A3546" s="3"/>
      <c r="B3546" s="3"/>
      <c r="G3546" s="14"/>
      <c r="H3546" s="14"/>
      <c r="I3546" s="14"/>
    </row>
    <row r="3547">
      <c r="A3547" s="3"/>
      <c r="B3547" s="3"/>
      <c r="G3547" s="14"/>
      <c r="H3547" s="14"/>
      <c r="I3547" s="14"/>
    </row>
    <row r="3548">
      <c r="A3548" s="3"/>
      <c r="B3548" s="3"/>
      <c r="G3548" s="14"/>
      <c r="H3548" s="14"/>
      <c r="I3548" s="14"/>
    </row>
    <row r="3549">
      <c r="A3549" s="3"/>
      <c r="B3549" s="3"/>
      <c r="G3549" s="14"/>
      <c r="H3549" s="14"/>
      <c r="I3549" s="14"/>
    </row>
    <row r="3550">
      <c r="A3550" s="3"/>
      <c r="B3550" s="3"/>
      <c r="G3550" s="14"/>
      <c r="H3550" s="14"/>
      <c r="I3550" s="14"/>
    </row>
    <row r="3551">
      <c r="A3551" s="3"/>
      <c r="B3551" s="3"/>
      <c r="G3551" s="14"/>
      <c r="H3551" s="14"/>
      <c r="I3551" s="14"/>
    </row>
    <row r="3552">
      <c r="A3552" s="3"/>
      <c r="B3552" s="3"/>
      <c r="G3552" s="14"/>
      <c r="H3552" s="14"/>
      <c r="I3552" s="14"/>
    </row>
    <row r="3553">
      <c r="A3553" s="3"/>
      <c r="B3553" s="3"/>
      <c r="G3553" s="14"/>
      <c r="H3553" s="14"/>
      <c r="I3553" s="14"/>
    </row>
    <row r="3554">
      <c r="A3554" s="3"/>
      <c r="B3554" s="3"/>
      <c r="G3554" s="14"/>
      <c r="H3554" s="14"/>
      <c r="I3554" s="14"/>
    </row>
    <row r="3555">
      <c r="A3555" s="3"/>
      <c r="B3555" s="3"/>
      <c r="G3555" s="14"/>
      <c r="H3555" s="14"/>
      <c r="I3555" s="14"/>
    </row>
    <row r="3556">
      <c r="A3556" s="3"/>
      <c r="B3556" s="3"/>
      <c r="G3556" s="14"/>
      <c r="H3556" s="14"/>
      <c r="I3556" s="14"/>
    </row>
    <row r="3557">
      <c r="A3557" s="3"/>
      <c r="B3557" s="3"/>
      <c r="G3557" s="14"/>
      <c r="H3557" s="14"/>
      <c r="I3557" s="14"/>
    </row>
    <row r="3558">
      <c r="A3558" s="3"/>
      <c r="B3558" s="3"/>
      <c r="G3558" s="14"/>
      <c r="H3558" s="14"/>
      <c r="I3558" s="14"/>
    </row>
    <row r="3559">
      <c r="A3559" s="3"/>
      <c r="B3559" s="3"/>
      <c r="G3559" s="14"/>
      <c r="H3559" s="14"/>
      <c r="I3559" s="14"/>
    </row>
    <row r="3560">
      <c r="A3560" s="3"/>
      <c r="B3560" s="3"/>
      <c r="G3560" s="14"/>
      <c r="H3560" s="14"/>
      <c r="I3560" s="14"/>
    </row>
    <row r="3561">
      <c r="A3561" s="3"/>
      <c r="B3561" s="3"/>
      <c r="G3561" s="14"/>
      <c r="H3561" s="14"/>
      <c r="I3561" s="14"/>
    </row>
    <row r="3562">
      <c r="A3562" s="3"/>
      <c r="B3562" s="3"/>
      <c r="G3562" s="14"/>
      <c r="H3562" s="14"/>
      <c r="I3562" s="14"/>
    </row>
    <row r="3563">
      <c r="A3563" s="3"/>
      <c r="B3563" s="3"/>
      <c r="G3563" s="14"/>
      <c r="H3563" s="14"/>
      <c r="I3563" s="14"/>
    </row>
    <row r="3564">
      <c r="A3564" s="3"/>
      <c r="B3564" s="3"/>
      <c r="G3564" s="14"/>
      <c r="H3564" s="14"/>
      <c r="I3564" s="14"/>
    </row>
    <row r="3565">
      <c r="A3565" s="3"/>
      <c r="B3565" s="3"/>
      <c r="G3565" s="14"/>
      <c r="H3565" s="14"/>
      <c r="I3565" s="14"/>
    </row>
    <row r="3566">
      <c r="A3566" s="3"/>
      <c r="B3566" s="3"/>
      <c r="G3566" s="14"/>
      <c r="H3566" s="14"/>
      <c r="I3566" s="14"/>
    </row>
    <row r="3567">
      <c r="A3567" s="3"/>
      <c r="B3567" s="3"/>
      <c r="G3567" s="14"/>
      <c r="H3567" s="14"/>
      <c r="I3567" s="14"/>
    </row>
    <row r="3568">
      <c r="A3568" s="3"/>
      <c r="B3568" s="3"/>
      <c r="G3568" s="14"/>
      <c r="H3568" s="14"/>
      <c r="I3568" s="14"/>
    </row>
    <row r="3569">
      <c r="A3569" s="3"/>
      <c r="B3569" s="3"/>
      <c r="G3569" s="14"/>
      <c r="H3569" s="14"/>
      <c r="I3569" s="14"/>
    </row>
    <row r="3570">
      <c r="A3570" s="3"/>
      <c r="B3570" s="3"/>
      <c r="G3570" s="14"/>
      <c r="H3570" s="14"/>
      <c r="I3570" s="14"/>
    </row>
    <row r="3571">
      <c r="A3571" s="3"/>
      <c r="B3571" s="3"/>
      <c r="G3571" s="14"/>
      <c r="H3571" s="14"/>
      <c r="I3571" s="14"/>
    </row>
    <row r="3572">
      <c r="A3572" s="3"/>
      <c r="B3572" s="3"/>
      <c r="G3572" s="14"/>
      <c r="H3572" s="14"/>
      <c r="I3572" s="14"/>
    </row>
    <row r="3573">
      <c r="A3573" s="3"/>
      <c r="B3573" s="3"/>
      <c r="G3573" s="14"/>
      <c r="H3573" s="14"/>
      <c r="I3573" s="14"/>
    </row>
    <row r="3574">
      <c r="A3574" s="3"/>
      <c r="B3574" s="3"/>
      <c r="G3574" s="14"/>
      <c r="H3574" s="14"/>
      <c r="I3574" s="14"/>
    </row>
    <row r="3575">
      <c r="A3575" s="3"/>
      <c r="B3575" s="3"/>
      <c r="G3575" s="14"/>
      <c r="H3575" s="14"/>
      <c r="I3575" s="14"/>
    </row>
    <row r="3576">
      <c r="A3576" s="3"/>
      <c r="B3576" s="3"/>
      <c r="G3576" s="14"/>
      <c r="H3576" s="14"/>
      <c r="I3576" s="14"/>
    </row>
    <row r="3577">
      <c r="A3577" s="3"/>
      <c r="B3577" s="3"/>
      <c r="G3577" s="14"/>
      <c r="H3577" s="14"/>
      <c r="I3577" s="14"/>
    </row>
    <row r="3578">
      <c r="A3578" s="3"/>
      <c r="B3578" s="3"/>
      <c r="G3578" s="14"/>
      <c r="H3578" s="14"/>
      <c r="I3578" s="14"/>
    </row>
    <row r="3579">
      <c r="A3579" s="3"/>
      <c r="B3579" s="3"/>
      <c r="G3579" s="14"/>
      <c r="H3579" s="14"/>
      <c r="I3579" s="14"/>
    </row>
    <row r="3580">
      <c r="A3580" s="3"/>
      <c r="B3580" s="3"/>
      <c r="G3580" s="14"/>
      <c r="H3580" s="14"/>
      <c r="I3580" s="14"/>
    </row>
    <row r="3581">
      <c r="A3581" s="3"/>
      <c r="B3581" s="3"/>
      <c r="G3581" s="14"/>
      <c r="H3581" s="14"/>
      <c r="I3581" s="14"/>
    </row>
    <row r="3582">
      <c r="A3582" s="3"/>
      <c r="B3582" s="3"/>
      <c r="G3582" s="14"/>
      <c r="H3582" s="14"/>
      <c r="I3582" s="14"/>
    </row>
    <row r="3583">
      <c r="A3583" s="3"/>
      <c r="B3583" s="3"/>
      <c r="G3583" s="14"/>
      <c r="H3583" s="14"/>
      <c r="I3583" s="14"/>
    </row>
    <row r="3584">
      <c r="A3584" s="3"/>
      <c r="B3584" s="3"/>
      <c r="G3584" s="14"/>
      <c r="H3584" s="14"/>
      <c r="I3584" s="14"/>
    </row>
    <row r="3585">
      <c r="A3585" s="3"/>
      <c r="B3585" s="3"/>
      <c r="G3585" s="14"/>
      <c r="H3585" s="14"/>
      <c r="I3585" s="14"/>
    </row>
    <row r="3586">
      <c r="A3586" s="3"/>
      <c r="B3586" s="3"/>
      <c r="G3586" s="14"/>
      <c r="H3586" s="14"/>
      <c r="I3586" s="14"/>
    </row>
    <row r="3587">
      <c r="A3587" s="3"/>
      <c r="B3587" s="3"/>
      <c r="G3587" s="14"/>
      <c r="H3587" s="14"/>
      <c r="I3587" s="14"/>
    </row>
    <row r="3588">
      <c r="A3588" s="3"/>
      <c r="B3588" s="3"/>
      <c r="G3588" s="14"/>
      <c r="H3588" s="14"/>
      <c r="I3588" s="14"/>
    </row>
    <row r="3589">
      <c r="A3589" s="3"/>
      <c r="B3589" s="3"/>
      <c r="G3589" s="14"/>
      <c r="H3589" s="14"/>
      <c r="I3589" s="14"/>
    </row>
    <row r="3590">
      <c r="A3590" s="3"/>
      <c r="B3590" s="3"/>
      <c r="G3590" s="14"/>
      <c r="H3590" s="14"/>
      <c r="I3590" s="14"/>
    </row>
    <row r="3591">
      <c r="A3591" s="3"/>
      <c r="B3591" s="3"/>
      <c r="G3591" s="14"/>
      <c r="H3591" s="14"/>
      <c r="I3591" s="14"/>
    </row>
    <row r="3592">
      <c r="A3592" s="3"/>
      <c r="B3592" s="3"/>
      <c r="G3592" s="14"/>
      <c r="H3592" s="14"/>
      <c r="I3592" s="14"/>
    </row>
    <row r="3593">
      <c r="A3593" s="3"/>
      <c r="B3593" s="3"/>
      <c r="G3593" s="14"/>
      <c r="H3593" s="14"/>
      <c r="I3593" s="14"/>
    </row>
    <row r="3594">
      <c r="A3594" s="3"/>
      <c r="B3594" s="3"/>
      <c r="G3594" s="14"/>
      <c r="H3594" s="14"/>
      <c r="I3594" s="14"/>
    </row>
    <row r="3595">
      <c r="A3595" s="3"/>
      <c r="B3595" s="3"/>
      <c r="G3595" s="14"/>
      <c r="H3595" s="14"/>
      <c r="I3595" s="14"/>
    </row>
    <row r="3596">
      <c r="A3596" s="3"/>
      <c r="B3596" s="3"/>
      <c r="G3596" s="14"/>
      <c r="H3596" s="14"/>
      <c r="I3596" s="14"/>
    </row>
    <row r="3597">
      <c r="A3597" s="3"/>
      <c r="B3597" s="3"/>
      <c r="G3597" s="14"/>
      <c r="H3597" s="14"/>
      <c r="I3597" s="14"/>
    </row>
    <row r="3598">
      <c r="A3598" s="3"/>
      <c r="B3598" s="3"/>
      <c r="G3598" s="14"/>
      <c r="H3598" s="14"/>
      <c r="I3598" s="14"/>
    </row>
    <row r="3599">
      <c r="A3599" s="3"/>
      <c r="B3599" s="3"/>
      <c r="G3599" s="14"/>
      <c r="H3599" s="14"/>
      <c r="I3599" s="14"/>
    </row>
    <row r="3600">
      <c r="A3600" s="3"/>
      <c r="B3600" s="3"/>
      <c r="G3600" s="14"/>
      <c r="H3600" s="14"/>
      <c r="I3600" s="14"/>
    </row>
    <row r="3601">
      <c r="A3601" s="3"/>
      <c r="B3601" s="3"/>
      <c r="G3601" s="14"/>
      <c r="H3601" s="14"/>
      <c r="I3601" s="14"/>
    </row>
    <row r="3602">
      <c r="A3602" s="3"/>
      <c r="B3602" s="3"/>
      <c r="G3602" s="14"/>
      <c r="H3602" s="14"/>
      <c r="I3602" s="14"/>
    </row>
    <row r="3603">
      <c r="A3603" s="3"/>
      <c r="B3603" s="3"/>
      <c r="G3603" s="14"/>
      <c r="H3603" s="14"/>
      <c r="I3603" s="14"/>
    </row>
    <row r="3604">
      <c r="A3604" s="3"/>
      <c r="B3604" s="3"/>
      <c r="G3604" s="14"/>
      <c r="H3604" s="14"/>
      <c r="I3604" s="14"/>
    </row>
    <row r="3605">
      <c r="A3605" s="3"/>
      <c r="B3605" s="3"/>
      <c r="G3605" s="14"/>
      <c r="H3605" s="14"/>
      <c r="I3605" s="14"/>
    </row>
    <row r="3606">
      <c r="A3606" s="3"/>
      <c r="B3606" s="3"/>
      <c r="G3606" s="14"/>
      <c r="H3606" s="14"/>
      <c r="I3606" s="14"/>
    </row>
    <row r="3607">
      <c r="A3607" s="3"/>
      <c r="B3607" s="3"/>
      <c r="G3607" s="14"/>
      <c r="H3607" s="14"/>
      <c r="I3607" s="14"/>
    </row>
    <row r="3608">
      <c r="A3608" s="3"/>
      <c r="B3608" s="3"/>
      <c r="G3608" s="14"/>
      <c r="H3608" s="14"/>
      <c r="I3608" s="14"/>
    </row>
    <row r="3609">
      <c r="A3609" s="3"/>
      <c r="B3609" s="3"/>
      <c r="G3609" s="14"/>
      <c r="H3609" s="14"/>
      <c r="I3609" s="14"/>
    </row>
    <row r="3610">
      <c r="A3610" s="3"/>
      <c r="B3610" s="3"/>
      <c r="G3610" s="14"/>
      <c r="H3610" s="14"/>
      <c r="I3610" s="14"/>
    </row>
    <row r="3611">
      <c r="A3611" s="3"/>
      <c r="B3611" s="3"/>
      <c r="G3611" s="14"/>
      <c r="H3611" s="14"/>
      <c r="I3611" s="14"/>
    </row>
    <row r="3612">
      <c r="A3612" s="3"/>
      <c r="B3612" s="3"/>
      <c r="G3612" s="14"/>
      <c r="H3612" s="14"/>
      <c r="I3612" s="14"/>
    </row>
    <row r="3613">
      <c r="A3613" s="3"/>
      <c r="B3613" s="3"/>
      <c r="G3613" s="14"/>
      <c r="H3613" s="14"/>
      <c r="I3613" s="14"/>
    </row>
    <row r="3614">
      <c r="A3614" s="3"/>
      <c r="B3614" s="3"/>
      <c r="G3614" s="14"/>
      <c r="H3614" s="14"/>
      <c r="I3614" s="14"/>
    </row>
    <row r="3615">
      <c r="A3615" s="3"/>
      <c r="B3615" s="3"/>
      <c r="G3615" s="14"/>
      <c r="H3615" s="14"/>
      <c r="I3615" s="14"/>
    </row>
    <row r="3616">
      <c r="A3616" s="3"/>
      <c r="B3616" s="3"/>
      <c r="G3616" s="14"/>
      <c r="H3616" s="14"/>
      <c r="I3616" s="14"/>
    </row>
    <row r="3617">
      <c r="A3617" s="3"/>
      <c r="B3617" s="3"/>
      <c r="G3617" s="14"/>
      <c r="H3617" s="14"/>
      <c r="I3617" s="14"/>
    </row>
    <row r="3618">
      <c r="A3618" s="3"/>
      <c r="B3618" s="3"/>
      <c r="G3618" s="14"/>
      <c r="H3618" s="14"/>
      <c r="I3618" s="14"/>
    </row>
    <row r="3619">
      <c r="A3619" s="3"/>
      <c r="B3619" s="3"/>
      <c r="G3619" s="14"/>
      <c r="H3619" s="14"/>
      <c r="I3619" s="14"/>
    </row>
    <row r="3620">
      <c r="A3620" s="3"/>
      <c r="B3620" s="3"/>
      <c r="G3620" s="14"/>
      <c r="H3620" s="14"/>
      <c r="I3620" s="14"/>
    </row>
    <row r="3621">
      <c r="A3621" s="3"/>
      <c r="B3621" s="3"/>
      <c r="G3621" s="14"/>
      <c r="H3621" s="14"/>
      <c r="I3621" s="14"/>
    </row>
    <row r="3622">
      <c r="A3622" s="3"/>
      <c r="B3622" s="3"/>
      <c r="G3622" s="14"/>
      <c r="H3622" s="14"/>
      <c r="I3622" s="14"/>
    </row>
    <row r="3623">
      <c r="A3623" s="3"/>
      <c r="B3623" s="3"/>
      <c r="G3623" s="14"/>
      <c r="H3623" s="14"/>
      <c r="I3623" s="14"/>
    </row>
    <row r="3624">
      <c r="A3624" s="3"/>
      <c r="B3624" s="3"/>
      <c r="G3624" s="14"/>
      <c r="H3624" s="14"/>
      <c r="I3624" s="14"/>
    </row>
    <row r="3625">
      <c r="A3625" s="3"/>
      <c r="B3625" s="3"/>
      <c r="G3625" s="14"/>
      <c r="H3625" s="14"/>
      <c r="I3625" s="14"/>
    </row>
    <row r="3626">
      <c r="A3626" s="3"/>
      <c r="B3626" s="3"/>
      <c r="G3626" s="14"/>
      <c r="H3626" s="14"/>
      <c r="I3626" s="14"/>
    </row>
    <row r="3627">
      <c r="A3627" s="3"/>
      <c r="B3627" s="3"/>
      <c r="G3627" s="14"/>
      <c r="H3627" s="14"/>
      <c r="I3627" s="14"/>
    </row>
    <row r="3628">
      <c r="A3628" s="3"/>
      <c r="B3628" s="3"/>
      <c r="G3628" s="14"/>
      <c r="H3628" s="14"/>
      <c r="I3628" s="14"/>
    </row>
    <row r="3629">
      <c r="A3629" s="3"/>
      <c r="B3629" s="3"/>
      <c r="G3629" s="14"/>
      <c r="H3629" s="14"/>
      <c r="I3629" s="14"/>
    </row>
    <row r="3630">
      <c r="A3630" s="3"/>
      <c r="B3630" s="3"/>
      <c r="G3630" s="14"/>
      <c r="H3630" s="14"/>
      <c r="I3630" s="14"/>
    </row>
    <row r="3631">
      <c r="A3631" s="3"/>
      <c r="B3631" s="3"/>
      <c r="G3631" s="14"/>
      <c r="H3631" s="14"/>
      <c r="I3631" s="14"/>
    </row>
    <row r="3632">
      <c r="A3632" s="3"/>
      <c r="B3632" s="3"/>
      <c r="G3632" s="14"/>
      <c r="H3632" s="14"/>
      <c r="I3632" s="14"/>
    </row>
    <row r="3633">
      <c r="A3633" s="3"/>
      <c r="B3633" s="3"/>
      <c r="G3633" s="14"/>
      <c r="H3633" s="14"/>
      <c r="I3633" s="14"/>
    </row>
    <row r="3634">
      <c r="A3634" s="3"/>
      <c r="B3634" s="3"/>
      <c r="G3634" s="14"/>
      <c r="H3634" s="14"/>
      <c r="I3634" s="14"/>
    </row>
    <row r="3635">
      <c r="A3635" s="3"/>
      <c r="B3635" s="3"/>
      <c r="G3635" s="14"/>
      <c r="H3635" s="14"/>
      <c r="I3635" s="14"/>
    </row>
    <row r="3636">
      <c r="A3636" s="3"/>
      <c r="B3636" s="3"/>
      <c r="G3636" s="14"/>
      <c r="H3636" s="14"/>
      <c r="I3636" s="14"/>
    </row>
    <row r="3637">
      <c r="A3637" s="3"/>
      <c r="B3637" s="3"/>
      <c r="G3637" s="14"/>
      <c r="H3637" s="14"/>
      <c r="I3637" s="14"/>
    </row>
    <row r="3638">
      <c r="A3638" s="3"/>
      <c r="B3638" s="3"/>
      <c r="G3638" s="14"/>
      <c r="H3638" s="14"/>
      <c r="I3638" s="14"/>
    </row>
    <row r="3639">
      <c r="A3639" s="3"/>
      <c r="B3639" s="3"/>
      <c r="G3639" s="14"/>
      <c r="H3639" s="14"/>
      <c r="I3639" s="14"/>
    </row>
    <row r="3640">
      <c r="A3640" s="3"/>
      <c r="B3640" s="3"/>
      <c r="G3640" s="14"/>
      <c r="H3640" s="14"/>
      <c r="I3640" s="14"/>
    </row>
    <row r="3641">
      <c r="A3641" s="3"/>
      <c r="B3641" s="3"/>
      <c r="G3641" s="14"/>
      <c r="H3641" s="14"/>
      <c r="I3641" s="14"/>
    </row>
    <row r="3642">
      <c r="A3642" s="3"/>
      <c r="B3642" s="3"/>
      <c r="G3642" s="14"/>
      <c r="H3642" s="14"/>
      <c r="I3642" s="14"/>
    </row>
    <row r="3643">
      <c r="A3643" s="3"/>
      <c r="B3643" s="3"/>
      <c r="G3643" s="14"/>
      <c r="H3643" s="14"/>
      <c r="I3643" s="14"/>
    </row>
    <row r="3644">
      <c r="A3644" s="3"/>
      <c r="B3644" s="3"/>
      <c r="G3644" s="14"/>
      <c r="H3644" s="14"/>
      <c r="I3644" s="14"/>
    </row>
    <row r="3645">
      <c r="A3645" s="3"/>
      <c r="B3645" s="3"/>
      <c r="G3645" s="14"/>
      <c r="H3645" s="14"/>
      <c r="I3645" s="14"/>
    </row>
    <row r="3646">
      <c r="A3646" s="3"/>
      <c r="B3646" s="3"/>
      <c r="G3646" s="14"/>
      <c r="H3646" s="14"/>
      <c r="I3646" s="14"/>
    </row>
    <row r="3647">
      <c r="A3647" s="3"/>
      <c r="B3647" s="3"/>
      <c r="G3647" s="14"/>
      <c r="H3647" s="14"/>
      <c r="I3647" s="14"/>
    </row>
    <row r="3648">
      <c r="A3648" s="3"/>
      <c r="B3648" s="3"/>
      <c r="G3648" s="14"/>
      <c r="H3648" s="14"/>
      <c r="I3648" s="14"/>
    </row>
    <row r="3649">
      <c r="A3649" s="3"/>
      <c r="B3649" s="3"/>
      <c r="G3649" s="14"/>
      <c r="H3649" s="14"/>
      <c r="I3649" s="14"/>
    </row>
    <row r="3650">
      <c r="A3650" s="3"/>
      <c r="B3650" s="3"/>
      <c r="G3650" s="14"/>
      <c r="H3650" s="14"/>
      <c r="I3650" s="14"/>
    </row>
    <row r="3651">
      <c r="A3651" s="3"/>
      <c r="B3651" s="3"/>
      <c r="G3651" s="14"/>
      <c r="H3651" s="14"/>
      <c r="I3651" s="14"/>
    </row>
    <row r="3652">
      <c r="A3652" s="3"/>
      <c r="B3652" s="3"/>
      <c r="G3652" s="14"/>
      <c r="H3652" s="14"/>
      <c r="I3652" s="14"/>
    </row>
    <row r="3653">
      <c r="A3653" s="3"/>
      <c r="B3653" s="3"/>
      <c r="G3653" s="14"/>
      <c r="H3653" s="14"/>
      <c r="I3653" s="14"/>
    </row>
    <row r="3654">
      <c r="A3654" s="3"/>
      <c r="B3654" s="3"/>
      <c r="G3654" s="14"/>
      <c r="H3654" s="14"/>
      <c r="I3654" s="14"/>
    </row>
    <row r="3655">
      <c r="A3655" s="3"/>
      <c r="B3655" s="3"/>
      <c r="G3655" s="14"/>
      <c r="H3655" s="14"/>
      <c r="I3655" s="14"/>
    </row>
    <row r="3656">
      <c r="A3656" s="3"/>
      <c r="B3656" s="3"/>
      <c r="G3656" s="14"/>
      <c r="H3656" s="14"/>
      <c r="I3656" s="14"/>
    </row>
    <row r="3657">
      <c r="A3657" s="3"/>
      <c r="B3657" s="3"/>
      <c r="G3657" s="14"/>
      <c r="H3657" s="14"/>
      <c r="I3657" s="14"/>
    </row>
    <row r="3658">
      <c r="A3658" s="3"/>
      <c r="B3658" s="3"/>
      <c r="G3658" s="14"/>
      <c r="H3658" s="14"/>
      <c r="I3658" s="14"/>
    </row>
    <row r="3659">
      <c r="A3659" s="3"/>
      <c r="B3659" s="3"/>
      <c r="G3659" s="14"/>
      <c r="H3659" s="14"/>
      <c r="I3659" s="14"/>
    </row>
    <row r="3660">
      <c r="A3660" s="3"/>
      <c r="B3660" s="3"/>
      <c r="G3660" s="14"/>
      <c r="H3660" s="14"/>
      <c r="I3660" s="14"/>
    </row>
    <row r="3661">
      <c r="A3661" s="3"/>
      <c r="B3661" s="3"/>
      <c r="G3661" s="14"/>
      <c r="H3661" s="14"/>
      <c r="I3661" s="14"/>
    </row>
    <row r="3662">
      <c r="A3662" s="3"/>
      <c r="B3662" s="3"/>
      <c r="G3662" s="14"/>
      <c r="H3662" s="14"/>
      <c r="I3662" s="14"/>
    </row>
    <row r="3663">
      <c r="A3663" s="3"/>
      <c r="B3663" s="3"/>
      <c r="G3663" s="14"/>
      <c r="H3663" s="14"/>
      <c r="I3663" s="14"/>
    </row>
    <row r="3664">
      <c r="A3664" s="3"/>
      <c r="B3664" s="3"/>
      <c r="G3664" s="14"/>
      <c r="H3664" s="14"/>
      <c r="I3664" s="14"/>
    </row>
    <row r="3665">
      <c r="A3665" s="3"/>
      <c r="B3665" s="3"/>
      <c r="G3665" s="14"/>
      <c r="H3665" s="14"/>
      <c r="I3665" s="14"/>
    </row>
    <row r="3666">
      <c r="A3666" s="3"/>
      <c r="B3666" s="3"/>
      <c r="G3666" s="14"/>
      <c r="H3666" s="14"/>
      <c r="I3666" s="14"/>
    </row>
    <row r="3667">
      <c r="A3667" s="3"/>
      <c r="B3667" s="3"/>
      <c r="G3667" s="14"/>
      <c r="H3667" s="14"/>
      <c r="I3667" s="14"/>
    </row>
    <row r="3668">
      <c r="A3668" s="3"/>
      <c r="B3668" s="3"/>
      <c r="G3668" s="14"/>
      <c r="H3668" s="14"/>
      <c r="I3668" s="14"/>
    </row>
    <row r="3669">
      <c r="A3669" s="3"/>
      <c r="B3669" s="3"/>
      <c r="G3669" s="14"/>
      <c r="H3669" s="14"/>
      <c r="I3669" s="14"/>
    </row>
    <row r="3670">
      <c r="A3670" s="3"/>
      <c r="B3670" s="3"/>
      <c r="G3670" s="14"/>
      <c r="H3670" s="14"/>
      <c r="I3670" s="14"/>
    </row>
    <row r="3671">
      <c r="A3671" s="3"/>
      <c r="B3671" s="3"/>
      <c r="G3671" s="14"/>
      <c r="H3671" s="14"/>
      <c r="I3671" s="14"/>
    </row>
    <row r="3672">
      <c r="A3672" s="3"/>
      <c r="B3672" s="3"/>
      <c r="G3672" s="14"/>
      <c r="H3672" s="14"/>
      <c r="I3672" s="14"/>
    </row>
    <row r="3673">
      <c r="A3673" s="3"/>
      <c r="B3673" s="3"/>
      <c r="G3673" s="14"/>
      <c r="H3673" s="14"/>
      <c r="I3673" s="14"/>
    </row>
    <row r="3674">
      <c r="A3674" s="3"/>
      <c r="B3674" s="3"/>
      <c r="G3674" s="14"/>
      <c r="H3674" s="14"/>
      <c r="I3674" s="14"/>
    </row>
    <row r="3675">
      <c r="A3675" s="3"/>
      <c r="B3675" s="3"/>
      <c r="G3675" s="14"/>
      <c r="H3675" s="14"/>
      <c r="I3675" s="14"/>
    </row>
    <row r="3676">
      <c r="A3676" s="3"/>
      <c r="B3676" s="3"/>
      <c r="G3676" s="14"/>
      <c r="H3676" s="14"/>
      <c r="I3676" s="14"/>
    </row>
    <row r="3677">
      <c r="A3677" s="3"/>
      <c r="B3677" s="3"/>
      <c r="G3677" s="14"/>
      <c r="H3677" s="14"/>
      <c r="I3677" s="14"/>
    </row>
    <row r="3678">
      <c r="A3678" s="3"/>
      <c r="B3678" s="3"/>
      <c r="G3678" s="14"/>
      <c r="H3678" s="14"/>
      <c r="I3678" s="14"/>
    </row>
    <row r="3679">
      <c r="A3679" s="3"/>
      <c r="B3679" s="3"/>
      <c r="G3679" s="14"/>
      <c r="H3679" s="14"/>
      <c r="I3679" s="14"/>
    </row>
    <row r="3680">
      <c r="A3680" s="3"/>
      <c r="B3680" s="3"/>
      <c r="G3680" s="14"/>
      <c r="H3680" s="14"/>
      <c r="I3680" s="14"/>
    </row>
    <row r="3681">
      <c r="A3681" s="3"/>
      <c r="B3681" s="3"/>
      <c r="G3681" s="14"/>
      <c r="H3681" s="14"/>
      <c r="I3681" s="14"/>
    </row>
    <row r="3682">
      <c r="A3682" s="3"/>
      <c r="B3682" s="3"/>
      <c r="G3682" s="14"/>
      <c r="H3682" s="14"/>
      <c r="I3682" s="14"/>
    </row>
    <row r="3683">
      <c r="A3683" s="3"/>
      <c r="B3683" s="3"/>
      <c r="G3683" s="14"/>
      <c r="H3683" s="14"/>
      <c r="I3683" s="14"/>
    </row>
    <row r="3684">
      <c r="A3684" s="3"/>
      <c r="B3684" s="3"/>
      <c r="G3684" s="14"/>
      <c r="H3684" s="14"/>
      <c r="I3684" s="14"/>
    </row>
    <row r="3685">
      <c r="A3685" s="3"/>
      <c r="B3685" s="3"/>
      <c r="G3685" s="14"/>
      <c r="H3685" s="14"/>
      <c r="I3685" s="14"/>
    </row>
    <row r="3686">
      <c r="A3686" s="3"/>
      <c r="B3686" s="3"/>
      <c r="G3686" s="14"/>
      <c r="H3686" s="14"/>
      <c r="I3686" s="14"/>
    </row>
    <row r="3687">
      <c r="A3687" s="3"/>
      <c r="B3687" s="3"/>
      <c r="G3687" s="14"/>
      <c r="H3687" s="14"/>
      <c r="I3687" s="14"/>
    </row>
    <row r="3688">
      <c r="A3688" s="3"/>
      <c r="B3688" s="3"/>
      <c r="G3688" s="14"/>
      <c r="H3688" s="14"/>
      <c r="I3688" s="14"/>
    </row>
    <row r="3689">
      <c r="A3689" s="3"/>
      <c r="B3689" s="3"/>
      <c r="G3689" s="14"/>
      <c r="H3689" s="14"/>
      <c r="I3689" s="14"/>
    </row>
    <row r="3690">
      <c r="A3690" s="3"/>
      <c r="B3690" s="3"/>
      <c r="G3690" s="14"/>
      <c r="H3690" s="14"/>
      <c r="I3690" s="14"/>
    </row>
    <row r="3691">
      <c r="A3691" s="3"/>
      <c r="B3691" s="3"/>
      <c r="G3691" s="14"/>
      <c r="H3691" s="14"/>
      <c r="I3691" s="14"/>
    </row>
    <row r="3692">
      <c r="A3692" s="3"/>
      <c r="B3692" s="3"/>
      <c r="G3692" s="14"/>
      <c r="H3692" s="14"/>
      <c r="I3692" s="14"/>
    </row>
    <row r="3693">
      <c r="A3693" s="3"/>
      <c r="B3693" s="3"/>
      <c r="G3693" s="14"/>
      <c r="H3693" s="14"/>
      <c r="I3693" s="14"/>
    </row>
    <row r="3694">
      <c r="A3694" s="3"/>
      <c r="B3694" s="3"/>
      <c r="G3694" s="14"/>
      <c r="H3694" s="14"/>
      <c r="I3694" s="14"/>
    </row>
    <row r="3695">
      <c r="A3695" s="3"/>
      <c r="B3695" s="3"/>
      <c r="G3695" s="14"/>
      <c r="H3695" s="14"/>
      <c r="I3695" s="14"/>
    </row>
    <row r="3696">
      <c r="A3696" s="3"/>
      <c r="B3696" s="3"/>
      <c r="G3696" s="14"/>
      <c r="H3696" s="14"/>
      <c r="I3696" s="14"/>
    </row>
    <row r="3697">
      <c r="A3697" s="3"/>
      <c r="B3697" s="3"/>
      <c r="G3697" s="14"/>
      <c r="H3697" s="14"/>
      <c r="I3697" s="14"/>
    </row>
    <row r="3698">
      <c r="A3698" s="3"/>
      <c r="B3698" s="3"/>
      <c r="G3698" s="14"/>
      <c r="H3698" s="14"/>
      <c r="I3698" s="14"/>
    </row>
    <row r="3699">
      <c r="A3699" s="3"/>
      <c r="B3699" s="3"/>
      <c r="G3699" s="14"/>
      <c r="H3699" s="14"/>
      <c r="I3699" s="14"/>
    </row>
    <row r="3700">
      <c r="A3700" s="3"/>
      <c r="B3700" s="3"/>
      <c r="G3700" s="14"/>
      <c r="H3700" s="14"/>
      <c r="I3700" s="14"/>
    </row>
    <row r="3701">
      <c r="A3701" s="3"/>
      <c r="B3701" s="3"/>
      <c r="G3701" s="14"/>
      <c r="H3701" s="14"/>
      <c r="I3701" s="14"/>
    </row>
    <row r="3702">
      <c r="A3702" s="3"/>
      <c r="B3702" s="3"/>
      <c r="G3702" s="14"/>
      <c r="H3702" s="14"/>
      <c r="I3702" s="14"/>
    </row>
    <row r="3703">
      <c r="A3703" s="3"/>
      <c r="B3703" s="3"/>
      <c r="G3703" s="14"/>
      <c r="H3703" s="14"/>
      <c r="I3703" s="14"/>
    </row>
    <row r="3704">
      <c r="A3704" s="3"/>
      <c r="B3704" s="3"/>
      <c r="G3704" s="14"/>
      <c r="H3704" s="14"/>
      <c r="I3704" s="14"/>
    </row>
    <row r="3705">
      <c r="A3705" s="3"/>
      <c r="B3705" s="3"/>
      <c r="G3705" s="14"/>
      <c r="H3705" s="14"/>
      <c r="I3705" s="14"/>
    </row>
    <row r="3706">
      <c r="A3706" s="3"/>
      <c r="B3706" s="3"/>
      <c r="G3706" s="14"/>
      <c r="H3706" s="14"/>
      <c r="I3706" s="14"/>
    </row>
    <row r="3707">
      <c r="A3707" s="3"/>
      <c r="B3707" s="3"/>
      <c r="G3707" s="14"/>
      <c r="H3707" s="14"/>
      <c r="I3707" s="14"/>
    </row>
    <row r="3708">
      <c r="A3708" s="3"/>
      <c r="B3708" s="3"/>
      <c r="G3708" s="14"/>
      <c r="H3708" s="14"/>
      <c r="I3708" s="14"/>
    </row>
    <row r="3709">
      <c r="A3709" s="3"/>
      <c r="B3709" s="3"/>
      <c r="G3709" s="14"/>
      <c r="H3709" s="14"/>
      <c r="I3709" s="14"/>
    </row>
    <row r="3710">
      <c r="A3710" s="3"/>
      <c r="B3710" s="3"/>
      <c r="G3710" s="14"/>
      <c r="H3710" s="14"/>
      <c r="I3710" s="14"/>
    </row>
    <row r="3711">
      <c r="A3711" s="3"/>
      <c r="B3711" s="3"/>
      <c r="G3711" s="14"/>
      <c r="H3711" s="14"/>
      <c r="I3711" s="14"/>
    </row>
    <row r="3712">
      <c r="A3712" s="3"/>
      <c r="B3712" s="3"/>
      <c r="G3712" s="14"/>
      <c r="H3712" s="14"/>
      <c r="I3712" s="14"/>
    </row>
    <row r="3713">
      <c r="A3713" s="3"/>
      <c r="B3713" s="3"/>
      <c r="G3713" s="14"/>
      <c r="H3713" s="14"/>
      <c r="I3713" s="14"/>
    </row>
    <row r="3714">
      <c r="A3714" s="3"/>
      <c r="B3714" s="3"/>
      <c r="G3714" s="14"/>
      <c r="H3714" s="14"/>
      <c r="I3714" s="14"/>
    </row>
    <row r="3715">
      <c r="A3715" s="3"/>
      <c r="B3715" s="3"/>
      <c r="G3715" s="14"/>
      <c r="H3715" s="14"/>
      <c r="I3715" s="14"/>
    </row>
    <row r="3716">
      <c r="A3716" s="3"/>
      <c r="B3716" s="3"/>
      <c r="G3716" s="14"/>
      <c r="H3716" s="14"/>
      <c r="I3716" s="14"/>
    </row>
    <row r="3717">
      <c r="A3717" s="3"/>
      <c r="B3717" s="3"/>
      <c r="G3717" s="14"/>
      <c r="H3717" s="14"/>
      <c r="I3717" s="14"/>
    </row>
    <row r="3718">
      <c r="A3718" s="3"/>
      <c r="B3718" s="3"/>
      <c r="G3718" s="14"/>
      <c r="H3718" s="14"/>
      <c r="I3718" s="14"/>
    </row>
    <row r="3719">
      <c r="A3719" s="3"/>
      <c r="B3719" s="3"/>
      <c r="G3719" s="14"/>
      <c r="H3719" s="14"/>
      <c r="I3719" s="14"/>
    </row>
    <row r="3720">
      <c r="A3720" s="3"/>
      <c r="B3720" s="3"/>
      <c r="G3720" s="14"/>
      <c r="H3720" s="14"/>
      <c r="I3720" s="14"/>
    </row>
    <row r="3721">
      <c r="A3721" s="3"/>
      <c r="B3721" s="3"/>
      <c r="G3721" s="14"/>
      <c r="H3721" s="14"/>
      <c r="I3721" s="14"/>
    </row>
    <row r="3722">
      <c r="A3722" s="3"/>
      <c r="B3722" s="3"/>
      <c r="G3722" s="14"/>
      <c r="H3722" s="14"/>
      <c r="I3722" s="14"/>
    </row>
    <row r="3723">
      <c r="A3723" s="3"/>
      <c r="B3723" s="3"/>
      <c r="G3723" s="14"/>
      <c r="H3723" s="14"/>
      <c r="I3723" s="14"/>
    </row>
    <row r="3724">
      <c r="A3724" s="3"/>
      <c r="B3724" s="3"/>
      <c r="G3724" s="14"/>
      <c r="H3724" s="14"/>
      <c r="I3724" s="14"/>
    </row>
    <row r="3725">
      <c r="A3725" s="3"/>
      <c r="B3725" s="3"/>
      <c r="G3725" s="14"/>
      <c r="H3725" s="14"/>
      <c r="I3725" s="14"/>
    </row>
    <row r="3726">
      <c r="A3726" s="3"/>
      <c r="B3726" s="3"/>
      <c r="G3726" s="14"/>
      <c r="H3726" s="14"/>
      <c r="I3726" s="14"/>
    </row>
    <row r="3727">
      <c r="A3727" s="3"/>
      <c r="B3727" s="3"/>
      <c r="G3727" s="14"/>
      <c r="H3727" s="14"/>
      <c r="I3727" s="14"/>
    </row>
    <row r="3728">
      <c r="A3728" s="3"/>
      <c r="B3728" s="3"/>
      <c r="G3728" s="14"/>
      <c r="H3728" s="14"/>
      <c r="I3728" s="14"/>
    </row>
    <row r="3729">
      <c r="A3729" s="3"/>
      <c r="B3729" s="3"/>
      <c r="G3729" s="14"/>
      <c r="H3729" s="14"/>
      <c r="I3729" s="14"/>
    </row>
    <row r="3730">
      <c r="A3730" s="3"/>
      <c r="B3730" s="3"/>
      <c r="G3730" s="14"/>
      <c r="H3730" s="14"/>
      <c r="I3730" s="14"/>
    </row>
    <row r="3731">
      <c r="A3731" s="3"/>
      <c r="B3731" s="3"/>
      <c r="G3731" s="14"/>
      <c r="H3731" s="14"/>
      <c r="I3731" s="14"/>
    </row>
    <row r="3732">
      <c r="A3732" s="3"/>
      <c r="B3732" s="3"/>
      <c r="G3732" s="14"/>
      <c r="H3732" s="14"/>
      <c r="I3732" s="14"/>
    </row>
    <row r="3733">
      <c r="A3733" s="3"/>
      <c r="B3733" s="3"/>
      <c r="G3733" s="14"/>
      <c r="H3733" s="14"/>
      <c r="I3733" s="14"/>
    </row>
    <row r="3734">
      <c r="A3734" s="3"/>
      <c r="B3734" s="3"/>
      <c r="G3734" s="14"/>
      <c r="H3734" s="14"/>
      <c r="I3734" s="14"/>
    </row>
    <row r="3735">
      <c r="A3735" s="3"/>
      <c r="B3735" s="3"/>
      <c r="G3735" s="14"/>
      <c r="H3735" s="14"/>
      <c r="I3735" s="14"/>
    </row>
    <row r="3736">
      <c r="A3736" s="3"/>
      <c r="B3736" s="3"/>
      <c r="G3736" s="14"/>
      <c r="H3736" s="14"/>
      <c r="I3736" s="14"/>
    </row>
    <row r="3737">
      <c r="A3737" s="3"/>
      <c r="B3737" s="3"/>
      <c r="G3737" s="14"/>
      <c r="H3737" s="14"/>
      <c r="I3737" s="14"/>
    </row>
    <row r="3738">
      <c r="A3738" s="3"/>
      <c r="B3738" s="3"/>
      <c r="G3738" s="14"/>
      <c r="H3738" s="14"/>
      <c r="I3738" s="14"/>
    </row>
    <row r="3739">
      <c r="A3739" s="3"/>
      <c r="B3739" s="3"/>
      <c r="G3739" s="14"/>
      <c r="H3739" s="14"/>
      <c r="I3739" s="14"/>
    </row>
    <row r="3740">
      <c r="A3740" s="3"/>
      <c r="B3740" s="3"/>
      <c r="G3740" s="14"/>
      <c r="H3740" s="14"/>
      <c r="I3740" s="14"/>
    </row>
    <row r="3741">
      <c r="A3741" s="3"/>
      <c r="B3741" s="3"/>
      <c r="G3741" s="14"/>
      <c r="H3741" s="14"/>
      <c r="I3741" s="14"/>
    </row>
    <row r="3742">
      <c r="A3742" s="3"/>
      <c r="B3742" s="3"/>
      <c r="G3742" s="14"/>
      <c r="H3742" s="14"/>
      <c r="I3742" s="14"/>
    </row>
    <row r="3743">
      <c r="A3743" s="3"/>
      <c r="B3743" s="3"/>
      <c r="G3743" s="14"/>
      <c r="H3743" s="14"/>
      <c r="I3743" s="14"/>
    </row>
    <row r="3744">
      <c r="A3744" s="3"/>
      <c r="B3744" s="3"/>
      <c r="G3744" s="14"/>
      <c r="H3744" s="14"/>
      <c r="I3744" s="14"/>
    </row>
    <row r="3745">
      <c r="A3745" s="3"/>
      <c r="B3745" s="3"/>
      <c r="G3745" s="14"/>
      <c r="H3745" s="14"/>
      <c r="I3745" s="14"/>
    </row>
    <row r="3746">
      <c r="A3746" s="3"/>
      <c r="B3746" s="3"/>
      <c r="G3746" s="14"/>
      <c r="H3746" s="14"/>
      <c r="I3746" s="14"/>
    </row>
    <row r="3747">
      <c r="A3747" s="3"/>
      <c r="B3747" s="3"/>
      <c r="G3747" s="14"/>
      <c r="H3747" s="14"/>
      <c r="I3747" s="14"/>
    </row>
    <row r="3748">
      <c r="A3748" s="3"/>
      <c r="B3748" s="3"/>
      <c r="G3748" s="14"/>
      <c r="H3748" s="14"/>
      <c r="I3748" s="14"/>
    </row>
    <row r="3749">
      <c r="A3749" s="3"/>
      <c r="B3749" s="3"/>
      <c r="G3749" s="14"/>
      <c r="H3749" s="14"/>
      <c r="I3749" s="14"/>
    </row>
    <row r="3750">
      <c r="A3750" s="3"/>
      <c r="B3750" s="3"/>
      <c r="G3750" s="14"/>
      <c r="H3750" s="14"/>
      <c r="I3750" s="14"/>
    </row>
    <row r="3751">
      <c r="A3751" s="3"/>
      <c r="B3751" s="3"/>
      <c r="G3751" s="14"/>
      <c r="H3751" s="14"/>
      <c r="I3751" s="14"/>
    </row>
    <row r="3752">
      <c r="A3752" s="3"/>
      <c r="B3752" s="3"/>
      <c r="G3752" s="14"/>
      <c r="H3752" s="14"/>
      <c r="I3752" s="14"/>
    </row>
    <row r="3753">
      <c r="A3753" s="3"/>
      <c r="B3753" s="3"/>
      <c r="G3753" s="14"/>
      <c r="H3753" s="14"/>
      <c r="I3753" s="14"/>
    </row>
    <row r="3754">
      <c r="A3754" s="3"/>
      <c r="B3754" s="3"/>
      <c r="G3754" s="14"/>
      <c r="H3754" s="14"/>
      <c r="I3754" s="14"/>
    </row>
    <row r="3755">
      <c r="A3755" s="3"/>
      <c r="B3755" s="3"/>
      <c r="G3755" s="14"/>
      <c r="H3755" s="14"/>
      <c r="I3755" s="14"/>
    </row>
    <row r="3756">
      <c r="A3756" s="3"/>
      <c r="B3756" s="3"/>
      <c r="G3756" s="14"/>
      <c r="H3756" s="14"/>
      <c r="I3756" s="14"/>
    </row>
    <row r="3757">
      <c r="A3757" s="3"/>
      <c r="B3757" s="3"/>
      <c r="G3757" s="14"/>
      <c r="H3757" s="14"/>
      <c r="I3757" s="14"/>
    </row>
    <row r="3758">
      <c r="A3758" s="3"/>
      <c r="B3758" s="3"/>
      <c r="G3758" s="14"/>
      <c r="H3758" s="14"/>
      <c r="I3758" s="14"/>
    </row>
    <row r="3759">
      <c r="A3759" s="3"/>
      <c r="B3759" s="3"/>
      <c r="G3759" s="14"/>
      <c r="H3759" s="14"/>
      <c r="I3759" s="14"/>
    </row>
    <row r="3760">
      <c r="A3760" s="3"/>
      <c r="B3760" s="3"/>
      <c r="G3760" s="14"/>
      <c r="H3760" s="14"/>
      <c r="I3760" s="14"/>
    </row>
    <row r="3761">
      <c r="A3761" s="3"/>
      <c r="B3761" s="3"/>
      <c r="G3761" s="14"/>
      <c r="H3761" s="14"/>
      <c r="I3761" s="14"/>
    </row>
    <row r="3762">
      <c r="A3762" s="3"/>
      <c r="B3762" s="3"/>
      <c r="G3762" s="14"/>
      <c r="H3762" s="14"/>
      <c r="I3762" s="14"/>
    </row>
    <row r="3763">
      <c r="A3763" s="3"/>
      <c r="B3763" s="3"/>
      <c r="G3763" s="14"/>
      <c r="H3763" s="14"/>
      <c r="I3763" s="14"/>
    </row>
    <row r="3764">
      <c r="A3764" s="3"/>
      <c r="B3764" s="3"/>
      <c r="G3764" s="14"/>
      <c r="H3764" s="14"/>
      <c r="I3764" s="14"/>
    </row>
    <row r="3765">
      <c r="A3765" s="3"/>
      <c r="B3765" s="3"/>
      <c r="G3765" s="14"/>
      <c r="H3765" s="14"/>
      <c r="I3765" s="14"/>
    </row>
    <row r="3766">
      <c r="A3766" s="3"/>
      <c r="B3766" s="3"/>
      <c r="G3766" s="14"/>
      <c r="H3766" s="14"/>
      <c r="I3766" s="14"/>
    </row>
    <row r="3767">
      <c r="A3767" s="3"/>
      <c r="B3767" s="3"/>
      <c r="G3767" s="14"/>
      <c r="H3767" s="14"/>
      <c r="I3767" s="14"/>
    </row>
    <row r="3768">
      <c r="A3768" s="3"/>
      <c r="B3768" s="3"/>
      <c r="G3768" s="14"/>
      <c r="H3768" s="14"/>
      <c r="I3768" s="14"/>
    </row>
    <row r="3769">
      <c r="A3769" s="3"/>
      <c r="B3769" s="3"/>
      <c r="G3769" s="14"/>
      <c r="H3769" s="14"/>
      <c r="I3769" s="14"/>
    </row>
    <row r="3770">
      <c r="A3770" s="3"/>
      <c r="B3770" s="3"/>
      <c r="G3770" s="14"/>
      <c r="H3770" s="14"/>
      <c r="I3770" s="14"/>
    </row>
    <row r="3771">
      <c r="A3771" s="3"/>
      <c r="B3771" s="3"/>
      <c r="G3771" s="14"/>
      <c r="H3771" s="14"/>
      <c r="I3771" s="14"/>
    </row>
    <row r="3772">
      <c r="A3772" s="3"/>
      <c r="B3772" s="3"/>
      <c r="G3772" s="14"/>
      <c r="H3772" s="14"/>
      <c r="I3772" s="14"/>
    </row>
    <row r="3773">
      <c r="A3773" s="3"/>
      <c r="B3773" s="3"/>
      <c r="G3773" s="14"/>
      <c r="H3773" s="14"/>
      <c r="I3773" s="14"/>
    </row>
    <row r="3774">
      <c r="A3774" s="3"/>
      <c r="B3774" s="3"/>
      <c r="G3774" s="14"/>
      <c r="H3774" s="14"/>
      <c r="I3774" s="14"/>
    </row>
    <row r="3775">
      <c r="A3775" s="3"/>
      <c r="B3775" s="3"/>
      <c r="G3775" s="14"/>
      <c r="H3775" s="14"/>
      <c r="I3775" s="14"/>
    </row>
    <row r="3776">
      <c r="A3776" s="3"/>
      <c r="B3776" s="3"/>
      <c r="G3776" s="14"/>
      <c r="H3776" s="14"/>
      <c r="I3776" s="14"/>
    </row>
    <row r="3777">
      <c r="A3777" s="3"/>
      <c r="B3777" s="3"/>
      <c r="G3777" s="14"/>
      <c r="H3777" s="14"/>
      <c r="I3777" s="14"/>
    </row>
    <row r="3778">
      <c r="A3778" s="3"/>
      <c r="B3778" s="3"/>
      <c r="G3778" s="14"/>
      <c r="H3778" s="14"/>
      <c r="I3778" s="14"/>
    </row>
    <row r="3779">
      <c r="A3779" s="3"/>
      <c r="B3779" s="3"/>
      <c r="G3779" s="14"/>
      <c r="H3779" s="14"/>
      <c r="I3779" s="14"/>
    </row>
    <row r="3780">
      <c r="A3780" s="3"/>
      <c r="B3780" s="3"/>
      <c r="G3780" s="14"/>
      <c r="H3780" s="14"/>
      <c r="I3780" s="14"/>
    </row>
    <row r="3781">
      <c r="A3781" s="3"/>
      <c r="B3781" s="3"/>
      <c r="G3781" s="14"/>
      <c r="H3781" s="14"/>
      <c r="I3781" s="14"/>
    </row>
    <row r="3782">
      <c r="A3782" s="3"/>
      <c r="B3782" s="3"/>
      <c r="G3782" s="14"/>
      <c r="H3782" s="14"/>
      <c r="I3782" s="14"/>
    </row>
    <row r="3783">
      <c r="A3783" s="3"/>
      <c r="B3783" s="3"/>
      <c r="G3783" s="14"/>
      <c r="H3783" s="14"/>
      <c r="I3783" s="14"/>
    </row>
    <row r="3784">
      <c r="A3784" s="3"/>
      <c r="B3784" s="3"/>
      <c r="G3784" s="14"/>
      <c r="H3784" s="14"/>
      <c r="I3784" s="14"/>
    </row>
    <row r="3785">
      <c r="A3785" s="3"/>
      <c r="B3785" s="3"/>
      <c r="G3785" s="14"/>
      <c r="H3785" s="14"/>
      <c r="I3785" s="14"/>
    </row>
    <row r="3786">
      <c r="A3786" s="3"/>
      <c r="B3786" s="3"/>
      <c r="G3786" s="14"/>
      <c r="H3786" s="14"/>
      <c r="I3786" s="14"/>
    </row>
    <row r="3787">
      <c r="A3787" s="3"/>
      <c r="B3787" s="3"/>
      <c r="G3787" s="14"/>
      <c r="H3787" s="14"/>
      <c r="I3787" s="14"/>
    </row>
    <row r="3788">
      <c r="A3788" s="3"/>
      <c r="B3788" s="3"/>
      <c r="G3788" s="14"/>
      <c r="H3788" s="14"/>
      <c r="I3788" s="14"/>
    </row>
    <row r="3789">
      <c r="A3789" s="3"/>
      <c r="B3789" s="3"/>
      <c r="G3789" s="14"/>
      <c r="H3789" s="14"/>
      <c r="I3789" s="14"/>
    </row>
    <row r="3790">
      <c r="A3790" s="3"/>
      <c r="B3790" s="3"/>
      <c r="G3790" s="14"/>
      <c r="H3790" s="14"/>
      <c r="I3790" s="14"/>
    </row>
    <row r="3791">
      <c r="A3791" s="3"/>
      <c r="B3791" s="3"/>
      <c r="G3791" s="14"/>
      <c r="H3791" s="14"/>
      <c r="I3791" s="14"/>
    </row>
    <row r="3792">
      <c r="A3792" s="3"/>
      <c r="B3792" s="3"/>
      <c r="G3792" s="14"/>
      <c r="H3792" s="14"/>
      <c r="I3792" s="14"/>
    </row>
    <row r="3793">
      <c r="A3793" s="3"/>
      <c r="B3793" s="3"/>
      <c r="G3793" s="14"/>
      <c r="H3793" s="14"/>
      <c r="I3793" s="14"/>
    </row>
    <row r="3794">
      <c r="A3794" s="3"/>
      <c r="B3794" s="3"/>
      <c r="G3794" s="14"/>
      <c r="H3794" s="14"/>
      <c r="I3794" s="14"/>
    </row>
    <row r="3795">
      <c r="A3795" s="3"/>
      <c r="B3795" s="3"/>
      <c r="G3795" s="14"/>
      <c r="H3795" s="14"/>
      <c r="I3795" s="14"/>
    </row>
    <row r="3796">
      <c r="A3796" s="3"/>
      <c r="B3796" s="3"/>
      <c r="G3796" s="14"/>
      <c r="H3796" s="14"/>
      <c r="I3796" s="14"/>
    </row>
    <row r="3797">
      <c r="A3797" s="3"/>
      <c r="B3797" s="3"/>
      <c r="G3797" s="14"/>
      <c r="H3797" s="14"/>
      <c r="I3797" s="14"/>
    </row>
    <row r="3798">
      <c r="A3798" s="3"/>
      <c r="B3798" s="3"/>
      <c r="G3798" s="14"/>
      <c r="H3798" s="14"/>
      <c r="I3798" s="14"/>
    </row>
    <row r="3799">
      <c r="A3799" s="3"/>
      <c r="B3799" s="3"/>
      <c r="G3799" s="14"/>
      <c r="H3799" s="14"/>
      <c r="I3799" s="14"/>
    </row>
    <row r="3800">
      <c r="A3800" s="3"/>
      <c r="B3800" s="3"/>
      <c r="G3800" s="14"/>
      <c r="H3800" s="14"/>
      <c r="I3800" s="14"/>
    </row>
    <row r="3801">
      <c r="A3801" s="3"/>
      <c r="B3801" s="3"/>
      <c r="G3801" s="14"/>
      <c r="H3801" s="14"/>
      <c r="I3801" s="14"/>
    </row>
    <row r="3802">
      <c r="A3802" s="3"/>
      <c r="B3802" s="3"/>
      <c r="G3802" s="14"/>
      <c r="H3802" s="14"/>
      <c r="I3802" s="14"/>
    </row>
    <row r="3803">
      <c r="A3803" s="3"/>
      <c r="B3803" s="3"/>
      <c r="G3803" s="14"/>
      <c r="H3803" s="14"/>
      <c r="I3803" s="14"/>
    </row>
    <row r="3804">
      <c r="A3804" s="3"/>
      <c r="B3804" s="3"/>
      <c r="G3804" s="14"/>
      <c r="H3804" s="14"/>
      <c r="I3804" s="14"/>
    </row>
    <row r="3805">
      <c r="A3805" s="3"/>
      <c r="B3805" s="3"/>
      <c r="G3805" s="14"/>
      <c r="H3805" s="14"/>
      <c r="I3805" s="14"/>
    </row>
    <row r="3806">
      <c r="A3806" s="3"/>
      <c r="B3806" s="3"/>
      <c r="G3806" s="14"/>
      <c r="H3806" s="14"/>
      <c r="I3806" s="14"/>
    </row>
    <row r="3807">
      <c r="A3807" s="3"/>
      <c r="B3807" s="3"/>
      <c r="G3807" s="14"/>
      <c r="H3807" s="14"/>
      <c r="I3807" s="14"/>
    </row>
    <row r="3808">
      <c r="A3808" s="3"/>
      <c r="B3808" s="3"/>
      <c r="G3808" s="14"/>
      <c r="H3808" s="14"/>
      <c r="I3808" s="14"/>
    </row>
    <row r="3809">
      <c r="A3809" s="3"/>
      <c r="B3809" s="3"/>
      <c r="G3809" s="14"/>
      <c r="H3809" s="14"/>
      <c r="I3809" s="14"/>
    </row>
    <row r="3810">
      <c r="A3810" s="3"/>
      <c r="B3810" s="3"/>
      <c r="G3810" s="14"/>
      <c r="H3810" s="14"/>
      <c r="I3810" s="14"/>
    </row>
    <row r="3811">
      <c r="A3811" s="3"/>
      <c r="B3811" s="3"/>
      <c r="G3811" s="14"/>
      <c r="H3811" s="14"/>
      <c r="I3811" s="14"/>
    </row>
    <row r="3812">
      <c r="A3812" s="3"/>
      <c r="B3812" s="3"/>
      <c r="G3812" s="14"/>
      <c r="H3812" s="14"/>
      <c r="I3812" s="14"/>
    </row>
    <row r="3813">
      <c r="A3813" s="3"/>
      <c r="B3813" s="3"/>
      <c r="G3813" s="14"/>
      <c r="H3813" s="14"/>
      <c r="I3813" s="14"/>
    </row>
    <row r="3814">
      <c r="A3814" s="3"/>
      <c r="B3814" s="3"/>
      <c r="G3814" s="14"/>
      <c r="H3814" s="14"/>
      <c r="I3814" s="14"/>
    </row>
    <row r="3815">
      <c r="A3815" s="3"/>
      <c r="B3815" s="3"/>
      <c r="G3815" s="14"/>
      <c r="H3815" s="14"/>
      <c r="I3815" s="14"/>
    </row>
    <row r="3816">
      <c r="A3816" s="3"/>
      <c r="B3816" s="3"/>
      <c r="G3816" s="14"/>
      <c r="H3816" s="14"/>
      <c r="I3816" s="14"/>
    </row>
    <row r="3817">
      <c r="A3817" s="3"/>
      <c r="B3817" s="3"/>
      <c r="G3817" s="14"/>
      <c r="H3817" s="14"/>
      <c r="I3817" s="14"/>
    </row>
    <row r="3818">
      <c r="A3818" s="3"/>
      <c r="B3818" s="3"/>
      <c r="G3818" s="14"/>
      <c r="H3818" s="14"/>
      <c r="I3818" s="14"/>
    </row>
    <row r="3819">
      <c r="A3819" s="3"/>
      <c r="B3819" s="3"/>
      <c r="G3819" s="14"/>
      <c r="H3819" s="14"/>
      <c r="I3819" s="14"/>
    </row>
    <row r="3820">
      <c r="A3820" s="3"/>
      <c r="B3820" s="3"/>
      <c r="G3820" s="14"/>
      <c r="H3820" s="14"/>
      <c r="I3820" s="14"/>
    </row>
    <row r="3821">
      <c r="A3821" s="3"/>
      <c r="B3821" s="3"/>
      <c r="G3821" s="14"/>
      <c r="H3821" s="14"/>
      <c r="I3821" s="14"/>
    </row>
    <row r="3822">
      <c r="A3822" s="3"/>
      <c r="B3822" s="3"/>
      <c r="G3822" s="14"/>
      <c r="H3822" s="14"/>
      <c r="I3822" s="14"/>
    </row>
    <row r="3823">
      <c r="A3823" s="3"/>
      <c r="B3823" s="3"/>
      <c r="G3823" s="14"/>
      <c r="H3823" s="14"/>
      <c r="I3823" s="14"/>
    </row>
    <row r="3824">
      <c r="A3824" s="3"/>
      <c r="B3824" s="3"/>
      <c r="G3824" s="14"/>
      <c r="H3824" s="14"/>
      <c r="I3824" s="14"/>
    </row>
    <row r="3825">
      <c r="A3825" s="3"/>
      <c r="B3825" s="3"/>
      <c r="G3825" s="14"/>
      <c r="H3825" s="14"/>
      <c r="I3825" s="14"/>
    </row>
    <row r="3826">
      <c r="A3826" s="3"/>
      <c r="B3826" s="3"/>
      <c r="G3826" s="14"/>
      <c r="H3826" s="14"/>
      <c r="I3826" s="14"/>
    </row>
    <row r="3827">
      <c r="A3827" s="3"/>
      <c r="B3827" s="3"/>
      <c r="G3827" s="14"/>
      <c r="H3827" s="14"/>
      <c r="I3827" s="14"/>
    </row>
    <row r="3828">
      <c r="A3828" s="3"/>
      <c r="B3828" s="3"/>
      <c r="G3828" s="14"/>
      <c r="H3828" s="14"/>
      <c r="I3828" s="14"/>
    </row>
    <row r="3829">
      <c r="A3829" s="3"/>
      <c r="B3829" s="3"/>
      <c r="G3829" s="14"/>
      <c r="H3829" s="14"/>
      <c r="I3829" s="14"/>
    </row>
    <row r="3830">
      <c r="A3830" s="3"/>
      <c r="B3830" s="3"/>
      <c r="G3830" s="14"/>
      <c r="H3830" s="14"/>
      <c r="I3830" s="14"/>
    </row>
    <row r="3831">
      <c r="A3831" s="3"/>
      <c r="B3831" s="3"/>
      <c r="G3831" s="14"/>
      <c r="H3831" s="14"/>
      <c r="I3831" s="14"/>
    </row>
    <row r="3832">
      <c r="A3832" s="3"/>
      <c r="B3832" s="3"/>
      <c r="G3832" s="14"/>
      <c r="H3832" s="14"/>
      <c r="I3832" s="14"/>
    </row>
    <row r="3833">
      <c r="A3833" s="3"/>
      <c r="B3833" s="3"/>
      <c r="G3833" s="14"/>
      <c r="H3833" s="14"/>
      <c r="I3833" s="14"/>
    </row>
    <row r="3834">
      <c r="A3834" s="3"/>
      <c r="B3834" s="3"/>
      <c r="G3834" s="14"/>
      <c r="H3834" s="14"/>
      <c r="I3834" s="14"/>
    </row>
    <row r="3835">
      <c r="A3835" s="3"/>
      <c r="B3835" s="3"/>
      <c r="G3835" s="14"/>
      <c r="H3835" s="14"/>
      <c r="I3835" s="14"/>
    </row>
    <row r="3836">
      <c r="A3836" s="3"/>
      <c r="B3836" s="3"/>
      <c r="G3836" s="14"/>
      <c r="H3836" s="14"/>
      <c r="I3836" s="14"/>
    </row>
    <row r="3837">
      <c r="A3837" s="3"/>
      <c r="B3837" s="3"/>
      <c r="G3837" s="14"/>
      <c r="H3837" s="14"/>
      <c r="I3837" s="14"/>
    </row>
    <row r="3838">
      <c r="A3838" s="3"/>
      <c r="B3838" s="3"/>
      <c r="G3838" s="14"/>
      <c r="H3838" s="14"/>
      <c r="I3838" s="14"/>
    </row>
    <row r="3839">
      <c r="A3839" s="3"/>
      <c r="B3839" s="3"/>
      <c r="G3839" s="14"/>
      <c r="H3839" s="14"/>
      <c r="I3839" s="14"/>
    </row>
    <row r="3840">
      <c r="A3840" s="3"/>
      <c r="B3840" s="3"/>
      <c r="G3840" s="14"/>
      <c r="H3840" s="14"/>
      <c r="I3840" s="14"/>
    </row>
    <row r="3841">
      <c r="A3841" s="3"/>
      <c r="B3841" s="3"/>
      <c r="G3841" s="14"/>
      <c r="H3841" s="14"/>
      <c r="I3841" s="14"/>
    </row>
    <row r="3842">
      <c r="A3842" s="3"/>
      <c r="B3842" s="3"/>
      <c r="G3842" s="14"/>
      <c r="H3842" s="14"/>
      <c r="I3842" s="14"/>
    </row>
    <row r="3843">
      <c r="A3843" s="3"/>
      <c r="B3843" s="3"/>
      <c r="G3843" s="14"/>
      <c r="H3843" s="14"/>
      <c r="I3843" s="14"/>
    </row>
    <row r="3844">
      <c r="A3844" s="3"/>
      <c r="B3844" s="3"/>
      <c r="G3844" s="14"/>
      <c r="H3844" s="14"/>
      <c r="I3844" s="14"/>
    </row>
    <row r="3845">
      <c r="A3845" s="3"/>
      <c r="B3845" s="3"/>
      <c r="G3845" s="14"/>
      <c r="H3845" s="14"/>
      <c r="I3845" s="14"/>
    </row>
    <row r="3846">
      <c r="A3846" s="3"/>
      <c r="B3846" s="3"/>
      <c r="G3846" s="14"/>
      <c r="H3846" s="14"/>
      <c r="I3846" s="14"/>
    </row>
    <row r="3847">
      <c r="A3847" s="3"/>
      <c r="B3847" s="3"/>
      <c r="G3847" s="14"/>
      <c r="H3847" s="14"/>
      <c r="I3847" s="14"/>
    </row>
    <row r="3848">
      <c r="A3848" s="3"/>
      <c r="B3848" s="3"/>
      <c r="G3848" s="14"/>
      <c r="H3848" s="14"/>
      <c r="I3848" s="14"/>
    </row>
    <row r="3849">
      <c r="A3849" s="3"/>
      <c r="B3849" s="3"/>
      <c r="G3849" s="14"/>
      <c r="H3849" s="14"/>
      <c r="I3849" s="14"/>
    </row>
    <row r="3850">
      <c r="A3850" s="3"/>
      <c r="B3850" s="3"/>
      <c r="G3850" s="14"/>
      <c r="H3850" s="14"/>
      <c r="I3850" s="14"/>
    </row>
    <row r="3851">
      <c r="A3851" s="3"/>
      <c r="B3851" s="3"/>
      <c r="G3851" s="14"/>
      <c r="H3851" s="14"/>
      <c r="I3851" s="14"/>
    </row>
    <row r="3852">
      <c r="A3852" s="3"/>
      <c r="B3852" s="3"/>
      <c r="G3852" s="14"/>
      <c r="H3852" s="14"/>
      <c r="I3852" s="14"/>
    </row>
    <row r="3853">
      <c r="A3853" s="3"/>
      <c r="B3853" s="3"/>
      <c r="G3853" s="14"/>
      <c r="H3853" s="14"/>
      <c r="I3853" s="14"/>
    </row>
    <row r="3854">
      <c r="A3854" s="3"/>
      <c r="B3854" s="3"/>
      <c r="G3854" s="14"/>
      <c r="H3854" s="14"/>
      <c r="I3854" s="14"/>
    </row>
    <row r="3855">
      <c r="A3855" s="3"/>
      <c r="B3855" s="3"/>
      <c r="G3855" s="14"/>
      <c r="H3855" s="14"/>
      <c r="I3855" s="14"/>
    </row>
    <row r="3856">
      <c r="A3856" s="3"/>
      <c r="B3856" s="3"/>
      <c r="G3856" s="14"/>
      <c r="H3856" s="14"/>
      <c r="I3856" s="14"/>
    </row>
    <row r="3857">
      <c r="A3857" s="3"/>
      <c r="B3857" s="3"/>
      <c r="G3857" s="14"/>
      <c r="H3857" s="14"/>
      <c r="I3857" s="14"/>
    </row>
    <row r="3858">
      <c r="A3858" s="3"/>
      <c r="B3858" s="3"/>
      <c r="G3858" s="14"/>
      <c r="H3858" s="14"/>
      <c r="I3858" s="14"/>
    </row>
    <row r="3859">
      <c r="A3859" s="3"/>
      <c r="B3859" s="3"/>
      <c r="G3859" s="14"/>
      <c r="H3859" s="14"/>
      <c r="I3859" s="14"/>
    </row>
    <row r="3860">
      <c r="A3860" s="3"/>
      <c r="B3860" s="3"/>
      <c r="G3860" s="14"/>
      <c r="H3860" s="14"/>
      <c r="I3860" s="14"/>
    </row>
    <row r="3861">
      <c r="A3861" s="3"/>
      <c r="B3861" s="3"/>
      <c r="G3861" s="14"/>
      <c r="H3861" s="14"/>
      <c r="I3861" s="14"/>
    </row>
    <row r="3862">
      <c r="A3862" s="3"/>
      <c r="B3862" s="3"/>
      <c r="G3862" s="14"/>
      <c r="H3862" s="14"/>
      <c r="I3862" s="14"/>
    </row>
    <row r="3863">
      <c r="A3863" s="3"/>
      <c r="B3863" s="3"/>
      <c r="G3863" s="14"/>
      <c r="H3863" s="14"/>
      <c r="I3863" s="14"/>
    </row>
    <row r="3864">
      <c r="A3864" s="3"/>
      <c r="B3864" s="3"/>
      <c r="G3864" s="14"/>
      <c r="H3864" s="14"/>
      <c r="I3864" s="14"/>
    </row>
    <row r="3865">
      <c r="A3865" s="3"/>
      <c r="B3865" s="3"/>
      <c r="G3865" s="14"/>
      <c r="H3865" s="14"/>
      <c r="I3865" s="14"/>
    </row>
    <row r="3866">
      <c r="A3866" s="3"/>
      <c r="B3866" s="3"/>
      <c r="G3866" s="14"/>
      <c r="H3866" s="14"/>
      <c r="I3866" s="14"/>
    </row>
    <row r="3867">
      <c r="A3867" s="3"/>
      <c r="B3867" s="3"/>
      <c r="G3867" s="14"/>
      <c r="H3867" s="14"/>
      <c r="I3867" s="14"/>
    </row>
    <row r="3868">
      <c r="A3868" s="3"/>
      <c r="B3868" s="3"/>
      <c r="G3868" s="14"/>
      <c r="H3868" s="14"/>
      <c r="I3868" s="14"/>
    </row>
    <row r="3869">
      <c r="A3869" s="3"/>
      <c r="B3869" s="3"/>
      <c r="G3869" s="14"/>
      <c r="H3869" s="14"/>
      <c r="I3869" s="14"/>
    </row>
    <row r="3870">
      <c r="A3870" s="3"/>
      <c r="B3870" s="3"/>
      <c r="G3870" s="14"/>
      <c r="H3870" s="14"/>
      <c r="I3870" s="14"/>
    </row>
    <row r="3871">
      <c r="A3871" s="3"/>
      <c r="B3871" s="3"/>
      <c r="G3871" s="14"/>
      <c r="H3871" s="14"/>
      <c r="I3871" s="14"/>
    </row>
    <row r="3872">
      <c r="A3872" s="3"/>
      <c r="B3872" s="3"/>
      <c r="G3872" s="14"/>
      <c r="H3872" s="14"/>
      <c r="I3872" s="14"/>
    </row>
    <row r="3873">
      <c r="A3873" s="3"/>
      <c r="B3873" s="3"/>
      <c r="G3873" s="14"/>
      <c r="H3873" s="14"/>
      <c r="I3873" s="14"/>
    </row>
    <row r="3874">
      <c r="A3874" s="3"/>
      <c r="B3874" s="3"/>
      <c r="G3874" s="14"/>
      <c r="H3874" s="14"/>
      <c r="I3874" s="14"/>
    </row>
    <row r="3875">
      <c r="A3875" s="3"/>
      <c r="B3875" s="3"/>
      <c r="G3875" s="14"/>
      <c r="H3875" s="14"/>
      <c r="I3875" s="14"/>
    </row>
    <row r="3876">
      <c r="A3876" s="3"/>
      <c r="B3876" s="3"/>
      <c r="G3876" s="14"/>
      <c r="H3876" s="14"/>
      <c r="I3876" s="14"/>
    </row>
    <row r="3877">
      <c r="A3877" s="3"/>
      <c r="B3877" s="3"/>
      <c r="G3877" s="14"/>
      <c r="H3877" s="14"/>
      <c r="I3877" s="14"/>
    </row>
    <row r="3878">
      <c r="A3878" s="3"/>
      <c r="B3878" s="3"/>
      <c r="G3878" s="14"/>
      <c r="H3878" s="14"/>
      <c r="I3878" s="14"/>
    </row>
    <row r="3879">
      <c r="A3879" s="3"/>
      <c r="B3879" s="3"/>
      <c r="G3879" s="14"/>
      <c r="H3879" s="14"/>
      <c r="I3879" s="14"/>
    </row>
    <row r="3880">
      <c r="A3880" s="3"/>
      <c r="B3880" s="3"/>
      <c r="G3880" s="14"/>
      <c r="H3880" s="14"/>
      <c r="I3880" s="14"/>
    </row>
    <row r="3881">
      <c r="A3881" s="3"/>
      <c r="B3881" s="3"/>
      <c r="G3881" s="14"/>
      <c r="H3881" s="14"/>
      <c r="I3881" s="14"/>
    </row>
    <row r="3882">
      <c r="A3882" s="3"/>
      <c r="B3882" s="3"/>
      <c r="G3882" s="14"/>
      <c r="H3882" s="14"/>
      <c r="I3882" s="14"/>
    </row>
    <row r="3883">
      <c r="A3883" s="3"/>
      <c r="B3883" s="3"/>
      <c r="G3883" s="14"/>
      <c r="H3883" s="14"/>
      <c r="I3883" s="14"/>
    </row>
    <row r="3884">
      <c r="A3884" s="3"/>
      <c r="B3884" s="3"/>
      <c r="G3884" s="14"/>
      <c r="H3884" s="14"/>
      <c r="I3884" s="14"/>
    </row>
    <row r="3885">
      <c r="A3885" s="3"/>
      <c r="B3885" s="3"/>
      <c r="G3885" s="14"/>
      <c r="H3885" s="14"/>
      <c r="I3885" s="14"/>
    </row>
    <row r="3886">
      <c r="A3886" s="3"/>
      <c r="B3886" s="3"/>
      <c r="G3886" s="14"/>
      <c r="H3886" s="14"/>
      <c r="I3886" s="14"/>
    </row>
    <row r="3887">
      <c r="A3887" s="3"/>
      <c r="B3887" s="3"/>
      <c r="G3887" s="14"/>
      <c r="H3887" s="14"/>
      <c r="I3887" s="14"/>
    </row>
    <row r="3888">
      <c r="A3888" s="3"/>
      <c r="B3888" s="3"/>
      <c r="G3888" s="14"/>
      <c r="H3888" s="14"/>
      <c r="I3888" s="14"/>
    </row>
    <row r="3889">
      <c r="A3889" s="3"/>
      <c r="B3889" s="3"/>
      <c r="G3889" s="14"/>
      <c r="H3889" s="14"/>
      <c r="I3889" s="14"/>
    </row>
    <row r="3890">
      <c r="A3890" s="3"/>
      <c r="B3890" s="3"/>
      <c r="G3890" s="14"/>
      <c r="H3890" s="14"/>
      <c r="I3890" s="14"/>
    </row>
    <row r="3891">
      <c r="A3891" s="3"/>
      <c r="B3891" s="3"/>
      <c r="G3891" s="14"/>
      <c r="H3891" s="14"/>
      <c r="I3891" s="14"/>
    </row>
    <row r="3892">
      <c r="A3892" s="3"/>
      <c r="B3892" s="3"/>
      <c r="G3892" s="14"/>
      <c r="H3892" s="14"/>
      <c r="I3892" s="14"/>
    </row>
    <row r="3893">
      <c r="A3893" s="3"/>
      <c r="B3893" s="3"/>
      <c r="G3893" s="14"/>
      <c r="H3893" s="14"/>
      <c r="I3893" s="14"/>
    </row>
    <row r="3894">
      <c r="A3894" s="3"/>
      <c r="B3894" s="3"/>
      <c r="G3894" s="14"/>
      <c r="H3894" s="14"/>
      <c r="I3894" s="14"/>
    </row>
    <row r="3895">
      <c r="A3895" s="3"/>
      <c r="B3895" s="3"/>
      <c r="G3895" s="14"/>
      <c r="H3895" s="14"/>
      <c r="I3895" s="14"/>
    </row>
    <row r="3896">
      <c r="A3896" s="3"/>
      <c r="B3896" s="3"/>
      <c r="G3896" s="14"/>
      <c r="H3896" s="14"/>
      <c r="I3896" s="14"/>
    </row>
    <row r="3897">
      <c r="A3897" s="3"/>
      <c r="B3897" s="3"/>
      <c r="G3897" s="14"/>
      <c r="H3897" s="14"/>
      <c r="I3897" s="14"/>
    </row>
    <row r="3898">
      <c r="A3898" s="3"/>
      <c r="B3898" s="3"/>
      <c r="G3898" s="14"/>
      <c r="H3898" s="14"/>
      <c r="I3898" s="14"/>
    </row>
    <row r="3899">
      <c r="A3899" s="3"/>
      <c r="B3899" s="3"/>
      <c r="G3899" s="14"/>
      <c r="H3899" s="14"/>
      <c r="I3899" s="14"/>
    </row>
    <row r="3900">
      <c r="A3900" s="3"/>
      <c r="B3900" s="3"/>
      <c r="G3900" s="14"/>
      <c r="H3900" s="14"/>
      <c r="I3900" s="14"/>
    </row>
    <row r="3901">
      <c r="A3901" s="3"/>
      <c r="B3901" s="3"/>
      <c r="G3901" s="14"/>
      <c r="H3901" s="14"/>
      <c r="I3901" s="14"/>
    </row>
    <row r="3902">
      <c r="A3902" s="3"/>
      <c r="B3902" s="3"/>
      <c r="G3902" s="14"/>
      <c r="H3902" s="14"/>
      <c r="I3902" s="14"/>
    </row>
    <row r="3903">
      <c r="A3903" s="3"/>
      <c r="B3903" s="3"/>
      <c r="G3903" s="14"/>
      <c r="H3903" s="14"/>
      <c r="I3903" s="14"/>
    </row>
    <row r="3904">
      <c r="A3904" s="3"/>
      <c r="B3904" s="3"/>
      <c r="G3904" s="14"/>
      <c r="H3904" s="14"/>
      <c r="I3904" s="14"/>
    </row>
    <row r="3905">
      <c r="A3905" s="3"/>
      <c r="B3905" s="3"/>
      <c r="G3905" s="14"/>
      <c r="H3905" s="14"/>
      <c r="I3905" s="14"/>
    </row>
    <row r="3906">
      <c r="A3906" s="3"/>
      <c r="B3906" s="3"/>
      <c r="G3906" s="14"/>
      <c r="H3906" s="14"/>
      <c r="I3906" s="14"/>
    </row>
    <row r="3907">
      <c r="A3907" s="3"/>
      <c r="B3907" s="3"/>
      <c r="G3907" s="14"/>
      <c r="H3907" s="14"/>
      <c r="I3907" s="14"/>
    </row>
    <row r="3908">
      <c r="A3908" s="3"/>
      <c r="B3908" s="3"/>
      <c r="G3908" s="14"/>
      <c r="H3908" s="14"/>
      <c r="I3908" s="14"/>
    </row>
    <row r="3909">
      <c r="A3909" s="3"/>
      <c r="B3909" s="3"/>
      <c r="G3909" s="14"/>
      <c r="H3909" s="14"/>
      <c r="I3909" s="14"/>
    </row>
    <row r="3910">
      <c r="A3910" s="3"/>
      <c r="B3910" s="3"/>
      <c r="G3910" s="14"/>
      <c r="H3910" s="14"/>
      <c r="I3910" s="14"/>
    </row>
    <row r="3911">
      <c r="A3911" s="3"/>
      <c r="B3911" s="3"/>
      <c r="G3911" s="14"/>
      <c r="H3911" s="14"/>
      <c r="I3911" s="14"/>
    </row>
    <row r="3912">
      <c r="A3912" s="3"/>
      <c r="B3912" s="3"/>
      <c r="G3912" s="14"/>
      <c r="H3912" s="14"/>
      <c r="I3912" s="14"/>
    </row>
    <row r="3913">
      <c r="A3913" s="3"/>
      <c r="B3913" s="3"/>
      <c r="G3913" s="14"/>
      <c r="H3913" s="14"/>
      <c r="I3913" s="14"/>
    </row>
    <row r="3914">
      <c r="A3914" s="3"/>
      <c r="B3914" s="3"/>
      <c r="G3914" s="14"/>
      <c r="H3914" s="14"/>
      <c r="I3914" s="14"/>
    </row>
    <row r="3915">
      <c r="A3915" s="3"/>
      <c r="B3915" s="3"/>
      <c r="G3915" s="14"/>
      <c r="H3915" s="14"/>
      <c r="I3915" s="14"/>
    </row>
    <row r="3916">
      <c r="A3916" s="3"/>
      <c r="B3916" s="3"/>
      <c r="G3916" s="14"/>
      <c r="H3916" s="14"/>
      <c r="I3916" s="14"/>
    </row>
    <row r="3917">
      <c r="A3917" s="3"/>
      <c r="B3917" s="3"/>
      <c r="G3917" s="14"/>
      <c r="H3917" s="14"/>
      <c r="I3917" s="14"/>
    </row>
    <row r="3918">
      <c r="A3918" s="3"/>
      <c r="B3918" s="3"/>
      <c r="G3918" s="14"/>
      <c r="H3918" s="14"/>
      <c r="I3918" s="14"/>
    </row>
    <row r="3919">
      <c r="A3919" s="3"/>
      <c r="B3919" s="3"/>
      <c r="G3919" s="14"/>
      <c r="H3919" s="14"/>
      <c r="I3919" s="14"/>
    </row>
    <row r="3920">
      <c r="A3920" s="3"/>
      <c r="B3920" s="3"/>
      <c r="G3920" s="14"/>
      <c r="H3920" s="14"/>
      <c r="I3920" s="14"/>
    </row>
    <row r="3921">
      <c r="A3921" s="3"/>
      <c r="B3921" s="3"/>
      <c r="G3921" s="14"/>
      <c r="H3921" s="14"/>
      <c r="I3921" s="14"/>
    </row>
    <row r="3922">
      <c r="A3922" s="3"/>
      <c r="B3922" s="3"/>
      <c r="G3922" s="14"/>
      <c r="H3922" s="14"/>
      <c r="I3922" s="14"/>
    </row>
    <row r="3923">
      <c r="A3923" s="3"/>
      <c r="B3923" s="3"/>
      <c r="G3923" s="14"/>
      <c r="H3923" s="14"/>
      <c r="I3923" s="14"/>
    </row>
    <row r="3924">
      <c r="A3924" s="3"/>
      <c r="B3924" s="3"/>
      <c r="G3924" s="14"/>
      <c r="H3924" s="14"/>
      <c r="I3924" s="14"/>
    </row>
    <row r="3925">
      <c r="A3925" s="3"/>
      <c r="B3925" s="3"/>
      <c r="G3925" s="14"/>
      <c r="H3925" s="14"/>
      <c r="I3925" s="14"/>
    </row>
    <row r="3926">
      <c r="A3926" s="3"/>
      <c r="B3926" s="3"/>
      <c r="G3926" s="14"/>
      <c r="H3926" s="14"/>
      <c r="I3926" s="14"/>
    </row>
    <row r="3927">
      <c r="A3927" s="3"/>
      <c r="B3927" s="3"/>
      <c r="G3927" s="14"/>
      <c r="H3927" s="14"/>
      <c r="I3927" s="14"/>
    </row>
    <row r="3928">
      <c r="A3928" s="3"/>
      <c r="B3928" s="3"/>
      <c r="G3928" s="14"/>
      <c r="H3928" s="14"/>
      <c r="I3928" s="14"/>
    </row>
    <row r="3929">
      <c r="A3929" s="3"/>
      <c r="B3929" s="3"/>
      <c r="G3929" s="14"/>
      <c r="H3929" s="14"/>
      <c r="I3929" s="14"/>
    </row>
    <row r="3930">
      <c r="A3930" s="3"/>
      <c r="B3930" s="3"/>
      <c r="G3930" s="14"/>
      <c r="H3930" s="14"/>
      <c r="I3930" s="14"/>
    </row>
    <row r="3931">
      <c r="A3931" s="3"/>
      <c r="B3931" s="3"/>
      <c r="G3931" s="14"/>
      <c r="H3931" s="14"/>
      <c r="I3931" s="14"/>
    </row>
    <row r="3932">
      <c r="A3932" s="3"/>
      <c r="B3932" s="3"/>
      <c r="G3932" s="14"/>
      <c r="H3932" s="14"/>
      <c r="I3932" s="14"/>
    </row>
    <row r="3933">
      <c r="A3933" s="3"/>
      <c r="B3933" s="3"/>
      <c r="G3933" s="14"/>
      <c r="H3933" s="14"/>
      <c r="I3933" s="14"/>
    </row>
    <row r="3934">
      <c r="A3934" s="3"/>
      <c r="B3934" s="3"/>
      <c r="G3934" s="14"/>
      <c r="H3934" s="14"/>
      <c r="I3934" s="14"/>
    </row>
    <row r="3935">
      <c r="A3935" s="3"/>
      <c r="B3935" s="3"/>
      <c r="G3935" s="14"/>
      <c r="H3935" s="14"/>
      <c r="I3935" s="14"/>
    </row>
    <row r="3936">
      <c r="A3936" s="3"/>
      <c r="B3936" s="3"/>
      <c r="G3936" s="14"/>
      <c r="H3936" s="14"/>
      <c r="I3936" s="14"/>
    </row>
    <row r="3937">
      <c r="A3937" s="3"/>
      <c r="B3937" s="3"/>
      <c r="G3937" s="14"/>
      <c r="H3937" s="14"/>
      <c r="I3937" s="14"/>
    </row>
    <row r="3938">
      <c r="A3938" s="3"/>
      <c r="B3938" s="3"/>
      <c r="G3938" s="14"/>
      <c r="H3938" s="14"/>
      <c r="I3938" s="14"/>
    </row>
    <row r="3939">
      <c r="A3939" s="3"/>
      <c r="B3939" s="3"/>
      <c r="G3939" s="14"/>
      <c r="H3939" s="14"/>
      <c r="I3939" s="14"/>
    </row>
    <row r="3940">
      <c r="A3940" s="3"/>
      <c r="B3940" s="3"/>
      <c r="G3940" s="14"/>
      <c r="H3940" s="14"/>
      <c r="I3940" s="14"/>
    </row>
    <row r="3941">
      <c r="A3941" s="3"/>
      <c r="B3941" s="3"/>
      <c r="G3941" s="14"/>
      <c r="H3941" s="14"/>
      <c r="I3941" s="14"/>
    </row>
    <row r="3942">
      <c r="A3942" s="3"/>
      <c r="B3942" s="3"/>
      <c r="G3942" s="14"/>
      <c r="H3942" s="14"/>
      <c r="I3942" s="14"/>
    </row>
    <row r="3943">
      <c r="A3943" s="3"/>
      <c r="B3943" s="3"/>
      <c r="G3943" s="14"/>
      <c r="H3943" s="14"/>
      <c r="I3943" s="14"/>
    </row>
    <row r="3944">
      <c r="A3944" s="3"/>
      <c r="B3944" s="3"/>
      <c r="G3944" s="14"/>
      <c r="H3944" s="14"/>
      <c r="I3944" s="14"/>
    </row>
    <row r="3945">
      <c r="A3945" s="3"/>
      <c r="B3945" s="3"/>
      <c r="G3945" s="14"/>
      <c r="H3945" s="14"/>
      <c r="I3945" s="14"/>
    </row>
    <row r="3946">
      <c r="A3946" s="3"/>
      <c r="B3946" s="3"/>
      <c r="G3946" s="14"/>
      <c r="H3946" s="14"/>
      <c r="I3946" s="14"/>
    </row>
    <row r="3947">
      <c r="A3947" s="3"/>
      <c r="B3947" s="3"/>
      <c r="G3947" s="14"/>
      <c r="H3947" s="14"/>
      <c r="I3947" s="14"/>
    </row>
    <row r="3948">
      <c r="A3948" s="3"/>
      <c r="B3948" s="3"/>
      <c r="G3948" s="14"/>
      <c r="H3948" s="14"/>
      <c r="I3948" s="14"/>
    </row>
    <row r="3949">
      <c r="A3949" s="3"/>
      <c r="B3949" s="3"/>
      <c r="G3949" s="14"/>
      <c r="H3949" s="14"/>
      <c r="I3949" s="14"/>
    </row>
    <row r="3950">
      <c r="A3950" s="3"/>
      <c r="B3950" s="3"/>
      <c r="G3950" s="14"/>
      <c r="H3950" s="14"/>
      <c r="I3950" s="14"/>
    </row>
    <row r="3951">
      <c r="A3951" s="3"/>
      <c r="B3951" s="3"/>
      <c r="G3951" s="14"/>
      <c r="H3951" s="14"/>
      <c r="I3951" s="14"/>
    </row>
    <row r="3952">
      <c r="A3952" s="3"/>
      <c r="B3952" s="3"/>
      <c r="G3952" s="14"/>
      <c r="H3952" s="14"/>
      <c r="I3952" s="14"/>
    </row>
    <row r="3953">
      <c r="A3953" s="3"/>
      <c r="B3953" s="3"/>
      <c r="G3953" s="14"/>
      <c r="H3953" s="14"/>
      <c r="I3953" s="14"/>
    </row>
    <row r="3954">
      <c r="A3954" s="3"/>
      <c r="B3954" s="3"/>
      <c r="G3954" s="14"/>
      <c r="H3954" s="14"/>
      <c r="I3954" s="14"/>
    </row>
    <row r="3955">
      <c r="A3955" s="3"/>
      <c r="B3955" s="3"/>
      <c r="G3955" s="14"/>
      <c r="H3955" s="14"/>
      <c r="I3955" s="14"/>
    </row>
    <row r="3956">
      <c r="A3956" s="3"/>
      <c r="B3956" s="3"/>
      <c r="G3956" s="14"/>
      <c r="H3956" s="14"/>
      <c r="I3956" s="14"/>
    </row>
    <row r="3957">
      <c r="A3957" s="3"/>
      <c r="B3957" s="3"/>
      <c r="G3957" s="14"/>
      <c r="H3957" s="14"/>
      <c r="I3957" s="14"/>
    </row>
    <row r="3958">
      <c r="A3958" s="3"/>
      <c r="B3958" s="3"/>
      <c r="G3958" s="14"/>
      <c r="H3958" s="14"/>
      <c r="I3958" s="14"/>
    </row>
    <row r="3959">
      <c r="A3959" s="3"/>
      <c r="B3959" s="3"/>
      <c r="G3959" s="14"/>
      <c r="H3959" s="14"/>
      <c r="I3959" s="14"/>
    </row>
    <row r="3960">
      <c r="A3960" s="3"/>
      <c r="B3960" s="3"/>
      <c r="G3960" s="14"/>
      <c r="H3960" s="14"/>
      <c r="I3960" s="14"/>
    </row>
    <row r="3961">
      <c r="A3961" s="3"/>
      <c r="B3961" s="3"/>
      <c r="G3961" s="14"/>
      <c r="H3961" s="14"/>
      <c r="I3961" s="14"/>
    </row>
    <row r="3962">
      <c r="A3962" s="3"/>
      <c r="B3962" s="3"/>
      <c r="G3962" s="14"/>
      <c r="H3962" s="14"/>
      <c r="I3962" s="14"/>
    </row>
    <row r="3963">
      <c r="A3963" s="3"/>
      <c r="B3963" s="3"/>
      <c r="G3963" s="14"/>
      <c r="H3963" s="14"/>
      <c r="I3963" s="14"/>
    </row>
    <row r="3964">
      <c r="A3964" s="3"/>
      <c r="B3964" s="3"/>
      <c r="G3964" s="14"/>
      <c r="H3964" s="14"/>
      <c r="I3964" s="14"/>
    </row>
    <row r="3965">
      <c r="A3965" s="3"/>
      <c r="B3965" s="3"/>
      <c r="G3965" s="14"/>
      <c r="H3965" s="14"/>
      <c r="I3965" s="14"/>
    </row>
    <row r="3966">
      <c r="A3966" s="3"/>
      <c r="B3966" s="3"/>
      <c r="G3966" s="14"/>
      <c r="H3966" s="14"/>
      <c r="I3966" s="14"/>
    </row>
    <row r="3967">
      <c r="A3967" s="3"/>
      <c r="B3967" s="3"/>
      <c r="G3967" s="14"/>
      <c r="H3967" s="14"/>
      <c r="I3967" s="14"/>
    </row>
    <row r="3968">
      <c r="A3968" s="3"/>
      <c r="B3968" s="3"/>
      <c r="G3968" s="14"/>
      <c r="H3968" s="14"/>
      <c r="I3968" s="14"/>
    </row>
    <row r="3969">
      <c r="A3969" s="3"/>
      <c r="B3969" s="3"/>
      <c r="G3969" s="14"/>
      <c r="H3969" s="14"/>
      <c r="I3969" s="14"/>
    </row>
    <row r="3970">
      <c r="A3970" s="3"/>
      <c r="B3970" s="3"/>
      <c r="G3970" s="14"/>
      <c r="H3970" s="14"/>
      <c r="I3970" s="14"/>
    </row>
    <row r="3971">
      <c r="A3971" s="3"/>
      <c r="B3971" s="3"/>
      <c r="G3971" s="14"/>
      <c r="H3971" s="14"/>
      <c r="I3971" s="14"/>
    </row>
    <row r="3972">
      <c r="A3972" s="3"/>
      <c r="B3972" s="3"/>
      <c r="G3972" s="14"/>
      <c r="H3972" s="14"/>
      <c r="I3972" s="14"/>
    </row>
    <row r="3973">
      <c r="A3973" s="3"/>
      <c r="B3973" s="3"/>
      <c r="G3973" s="14"/>
      <c r="H3973" s="14"/>
      <c r="I3973" s="14"/>
    </row>
    <row r="3974">
      <c r="A3974" s="3"/>
      <c r="B3974" s="3"/>
      <c r="G3974" s="14"/>
      <c r="H3974" s="14"/>
      <c r="I3974" s="14"/>
    </row>
    <row r="3975">
      <c r="A3975" s="3"/>
      <c r="B3975" s="3"/>
      <c r="G3975" s="14"/>
      <c r="H3975" s="14"/>
      <c r="I3975" s="14"/>
    </row>
    <row r="3976">
      <c r="A3976" s="3"/>
      <c r="B3976" s="3"/>
      <c r="G3976" s="14"/>
      <c r="H3976" s="14"/>
      <c r="I3976" s="14"/>
    </row>
    <row r="3977">
      <c r="A3977" s="3"/>
      <c r="B3977" s="3"/>
      <c r="G3977" s="14"/>
      <c r="H3977" s="14"/>
      <c r="I3977" s="14"/>
    </row>
    <row r="3978">
      <c r="A3978" s="3"/>
      <c r="B3978" s="3"/>
      <c r="G3978" s="14"/>
      <c r="H3978" s="14"/>
      <c r="I3978" s="14"/>
    </row>
    <row r="3979">
      <c r="A3979" s="3"/>
      <c r="B3979" s="3"/>
      <c r="G3979" s="14"/>
      <c r="H3979" s="14"/>
      <c r="I3979" s="14"/>
    </row>
    <row r="3980">
      <c r="A3980" s="3"/>
      <c r="B3980" s="3"/>
      <c r="G3980" s="14"/>
      <c r="H3980" s="14"/>
      <c r="I3980" s="14"/>
    </row>
    <row r="3981">
      <c r="A3981" s="3"/>
      <c r="B3981" s="3"/>
      <c r="G3981" s="14"/>
      <c r="H3981" s="14"/>
      <c r="I3981" s="14"/>
    </row>
    <row r="3982">
      <c r="A3982" s="3"/>
      <c r="B3982" s="3"/>
      <c r="G3982" s="14"/>
      <c r="H3982" s="14"/>
      <c r="I3982" s="14"/>
    </row>
    <row r="3983">
      <c r="A3983" s="3"/>
      <c r="B3983" s="3"/>
      <c r="G3983" s="14"/>
      <c r="H3983" s="14"/>
      <c r="I3983" s="14"/>
    </row>
    <row r="3984">
      <c r="A3984" s="3"/>
      <c r="B3984" s="3"/>
      <c r="G3984" s="14"/>
      <c r="H3984" s="14"/>
      <c r="I3984" s="14"/>
    </row>
    <row r="3985">
      <c r="A3985" s="3"/>
      <c r="B3985" s="3"/>
      <c r="G3985" s="14"/>
      <c r="H3985" s="14"/>
      <c r="I3985" s="14"/>
    </row>
    <row r="3986">
      <c r="A3986" s="3"/>
      <c r="B3986" s="3"/>
      <c r="G3986" s="14"/>
      <c r="H3986" s="14"/>
      <c r="I3986" s="14"/>
    </row>
    <row r="3987">
      <c r="A3987" s="3"/>
      <c r="B3987" s="3"/>
      <c r="G3987" s="14"/>
      <c r="H3987" s="14"/>
      <c r="I3987" s="14"/>
    </row>
    <row r="3988">
      <c r="A3988" s="3"/>
      <c r="B3988" s="3"/>
      <c r="G3988" s="14"/>
      <c r="H3988" s="14"/>
      <c r="I3988" s="14"/>
    </row>
    <row r="3989">
      <c r="A3989" s="3"/>
      <c r="B3989" s="3"/>
      <c r="G3989" s="14"/>
      <c r="H3989" s="14"/>
      <c r="I3989" s="14"/>
    </row>
    <row r="3990">
      <c r="A3990" s="3"/>
      <c r="B3990" s="3"/>
      <c r="G3990" s="14"/>
      <c r="H3990" s="14"/>
      <c r="I3990" s="14"/>
    </row>
    <row r="3991">
      <c r="A3991" s="3"/>
      <c r="B3991" s="3"/>
      <c r="G3991" s="14"/>
      <c r="H3991" s="14"/>
      <c r="I3991" s="14"/>
    </row>
    <row r="3992">
      <c r="A3992" s="3"/>
      <c r="B3992" s="3"/>
      <c r="G3992" s="14"/>
      <c r="H3992" s="14"/>
      <c r="I3992" s="14"/>
    </row>
    <row r="3993">
      <c r="A3993" s="3"/>
      <c r="B3993" s="3"/>
      <c r="G3993" s="14"/>
      <c r="H3993" s="14"/>
      <c r="I3993" s="14"/>
    </row>
    <row r="3994">
      <c r="A3994" s="3"/>
      <c r="B3994" s="3"/>
      <c r="G3994" s="14"/>
      <c r="H3994" s="14"/>
      <c r="I3994" s="14"/>
    </row>
    <row r="3995">
      <c r="A3995" s="3"/>
      <c r="B3995" s="3"/>
      <c r="G3995" s="14"/>
      <c r="H3995" s="14"/>
      <c r="I3995" s="14"/>
    </row>
    <row r="3996">
      <c r="A3996" s="3"/>
      <c r="B3996" s="3"/>
      <c r="G3996" s="14"/>
      <c r="H3996" s="14"/>
      <c r="I3996" s="14"/>
    </row>
    <row r="3997">
      <c r="A3997" s="3"/>
      <c r="B3997" s="3"/>
      <c r="G3997" s="14"/>
      <c r="H3997" s="14"/>
      <c r="I3997" s="14"/>
    </row>
    <row r="3998">
      <c r="A3998" s="3"/>
      <c r="B3998" s="3"/>
      <c r="G3998" s="14"/>
      <c r="H3998" s="14"/>
      <c r="I3998" s="14"/>
    </row>
    <row r="3999">
      <c r="A3999" s="3"/>
      <c r="B3999" s="3"/>
      <c r="G3999" s="14"/>
      <c r="H3999" s="14"/>
      <c r="I3999" s="14"/>
    </row>
    <row r="4000">
      <c r="A4000" s="3"/>
      <c r="B4000" s="3"/>
      <c r="G4000" s="14"/>
      <c r="H4000" s="14"/>
      <c r="I4000" s="14"/>
    </row>
    <row r="4001">
      <c r="A4001" s="3"/>
      <c r="B4001" s="3"/>
      <c r="G4001" s="14"/>
      <c r="H4001" s="14"/>
      <c r="I4001" s="14"/>
    </row>
    <row r="4002">
      <c r="A4002" s="3"/>
      <c r="B4002" s="3"/>
      <c r="G4002" s="14"/>
      <c r="H4002" s="14"/>
      <c r="I4002" s="14"/>
    </row>
    <row r="4003">
      <c r="A4003" s="3"/>
      <c r="B4003" s="3"/>
      <c r="G4003" s="14"/>
      <c r="H4003" s="14"/>
      <c r="I4003" s="14"/>
    </row>
    <row r="4004">
      <c r="A4004" s="3"/>
      <c r="B4004" s="3"/>
      <c r="G4004" s="14"/>
      <c r="H4004" s="14"/>
      <c r="I4004" s="14"/>
    </row>
    <row r="4005">
      <c r="A4005" s="3"/>
      <c r="B4005" s="3"/>
      <c r="G4005" s="14"/>
      <c r="H4005" s="14"/>
      <c r="I4005" s="14"/>
    </row>
    <row r="4006">
      <c r="A4006" s="3"/>
      <c r="B4006" s="3"/>
      <c r="G4006" s="14"/>
      <c r="H4006" s="14"/>
      <c r="I4006" s="14"/>
    </row>
    <row r="4007">
      <c r="A4007" s="3"/>
      <c r="B4007" s="3"/>
      <c r="G4007" s="14"/>
      <c r="H4007" s="14"/>
      <c r="I4007" s="14"/>
    </row>
    <row r="4008">
      <c r="A4008" s="3"/>
      <c r="B4008" s="3"/>
      <c r="G4008" s="14"/>
      <c r="H4008" s="14"/>
      <c r="I4008" s="14"/>
    </row>
    <row r="4009">
      <c r="A4009" s="3"/>
      <c r="B4009" s="3"/>
      <c r="G4009" s="14"/>
      <c r="H4009" s="14"/>
      <c r="I4009" s="14"/>
    </row>
    <row r="4010">
      <c r="A4010" s="3"/>
      <c r="B4010" s="3"/>
      <c r="G4010" s="14"/>
      <c r="H4010" s="14"/>
      <c r="I4010" s="14"/>
    </row>
    <row r="4011">
      <c r="A4011" s="3"/>
      <c r="B4011" s="3"/>
      <c r="G4011" s="14"/>
      <c r="H4011" s="14"/>
      <c r="I4011" s="14"/>
    </row>
    <row r="4012">
      <c r="A4012" s="3"/>
      <c r="B4012" s="3"/>
      <c r="G4012" s="14"/>
      <c r="H4012" s="14"/>
      <c r="I4012" s="14"/>
    </row>
    <row r="4013">
      <c r="A4013" s="3"/>
      <c r="B4013" s="3"/>
      <c r="G4013" s="14"/>
      <c r="H4013" s="14"/>
      <c r="I4013" s="14"/>
    </row>
    <row r="4014">
      <c r="A4014" s="3"/>
      <c r="B4014" s="3"/>
      <c r="G4014" s="14"/>
      <c r="H4014" s="14"/>
      <c r="I4014" s="14"/>
    </row>
    <row r="4015">
      <c r="A4015" s="3"/>
      <c r="B4015" s="3"/>
      <c r="G4015" s="14"/>
      <c r="H4015" s="14"/>
      <c r="I4015" s="14"/>
    </row>
    <row r="4016">
      <c r="A4016" s="3"/>
      <c r="B4016" s="3"/>
      <c r="G4016" s="14"/>
      <c r="H4016" s="14"/>
      <c r="I4016" s="14"/>
    </row>
    <row r="4017">
      <c r="A4017" s="3"/>
      <c r="B4017" s="3"/>
      <c r="G4017" s="14"/>
      <c r="H4017" s="14"/>
      <c r="I4017" s="14"/>
    </row>
    <row r="4018">
      <c r="A4018" s="3"/>
      <c r="B4018" s="3"/>
      <c r="G4018" s="14"/>
      <c r="H4018" s="14"/>
      <c r="I4018" s="14"/>
    </row>
    <row r="4019">
      <c r="A4019" s="3"/>
      <c r="B4019" s="3"/>
      <c r="G4019" s="14"/>
      <c r="H4019" s="14"/>
      <c r="I4019" s="14"/>
    </row>
    <row r="4020">
      <c r="A4020" s="3"/>
      <c r="B4020" s="3"/>
      <c r="G4020" s="14"/>
      <c r="H4020" s="14"/>
      <c r="I4020" s="14"/>
    </row>
    <row r="4021">
      <c r="A4021" s="3"/>
      <c r="B4021" s="3"/>
      <c r="G4021" s="14"/>
      <c r="H4021" s="14"/>
      <c r="I4021" s="14"/>
    </row>
    <row r="4022">
      <c r="A4022" s="3"/>
      <c r="B4022" s="3"/>
      <c r="G4022" s="14"/>
      <c r="H4022" s="14"/>
      <c r="I4022" s="14"/>
    </row>
    <row r="4023">
      <c r="A4023" s="3"/>
      <c r="B4023" s="3"/>
      <c r="G4023" s="14"/>
      <c r="H4023" s="14"/>
      <c r="I4023" s="14"/>
    </row>
    <row r="4024">
      <c r="A4024" s="3"/>
      <c r="B4024" s="3"/>
      <c r="G4024" s="14"/>
      <c r="H4024" s="14"/>
      <c r="I4024" s="14"/>
    </row>
    <row r="4025">
      <c r="A4025" s="3"/>
      <c r="B4025" s="3"/>
      <c r="G4025" s="14"/>
      <c r="H4025" s="14"/>
      <c r="I4025" s="14"/>
    </row>
    <row r="4026">
      <c r="A4026" s="3"/>
      <c r="B4026" s="3"/>
      <c r="G4026" s="14"/>
      <c r="H4026" s="14"/>
      <c r="I4026" s="14"/>
    </row>
    <row r="4027">
      <c r="A4027" s="3"/>
      <c r="B4027" s="3"/>
      <c r="G4027" s="14"/>
      <c r="H4027" s="14"/>
      <c r="I4027" s="14"/>
    </row>
    <row r="4028">
      <c r="A4028" s="3"/>
      <c r="B4028" s="3"/>
      <c r="G4028" s="14"/>
      <c r="H4028" s="14"/>
      <c r="I4028" s="14"/>
    </row>
    <row r="4029">
      <c r="A4029" s="3"/>
      <c r="B4029" s="3"/>
      <c r="G4029" s="14"/>
      <c r="H4029" s="14"/>
      <c r="I4029" s="14"/>
    </row>
    <row r="4030">
      <c r="A4030" s="3"/>
      <c r="B4030" s="3"/>
      <c r="G4030" s="14"/>
      <c r="H4030" s="14"/>
      <c r="I4030" s="14"/>
    </row>
    <row r="4031">
      <c r="A4031" s="3"/>
      <c r="B4031" s="3"/>
      <c r="G4031" s="14"/>
      <c r="H4031" s="14"/>
      <c r="I4031" s="14"/>
    </row>
    <row r="4032">
      <c r="A4032" s="3"/>
      <c r="B4032" s="3"/>
      <c r="G4032" s="14"/>
      <c r="H4032" s="14"/>
      <c r="I4032" s="14"/>
    </row>
    <row r="4033">
      <c r="A4033" s="3"/>
      <c r="B4033" s="3"/>
      <c r="G4033" s="14"/>
      <c r="H4033" s="14"/>
      <c r="I4033" s="14"/>
    </row>
    <row r="4034">
      <c r="A4034" s="3"/>
      <c r="B4034" s="3"/>
      <c r="G4034" s="14"/>
      <c r="H4034" s="14"/>
      <c r="I4034" s="14"/>
    </row>
    <row r="4035">
      <c r="A4035" s="3"/>
      <c r="B4035" s="3"/>
      <c r="G4035" s="14"/>
      <c r="H4035" s="14"/>
      <c r="I4035" s="14"/>
    </row>
    <row r="4036">
      <c r="A4036" s="3"/>
      <c r="B4036" s="3"/>
      <c r="G4036" s="14"/>
      <c r="H4036" s="14"/>
      <c r="I4036" s="14"/>
    </row>
    <row r="4037">
      <c r="A4037" s="3"/>
      <c r="B4037" s="3"/>
      <c r="G4037" s="14"/>
      <c r="H4037" s="14"/>
      <c r="I4037" s="14"/>
    </row>
    <row r="4038">
      <c r="A4038" s="3"/>
      <c r="B4038" s="3"/>
      <c r="G4038" s="14"/>
      <c r="H4038" s="14"/>
      <c r="I4038" s="14"/>
    </row>
    <row r="4039">
      <c r="A4039" s="3"/>
      <c r="B4039" s="3"/>
      <c r="G4039" s="14"/>
      <c r="H4039" s="14"/>
      <c r="I4039" s="14"/>
    </row>
    <row r="4040">
      <c r="A4040" s="3"/>
      <c r="B4040" s="3"/>
      <c r="G4040" s="14"/>
      <c r="H4040" s="14"/>
      <c r="I4040" s="14"/>
    </row>
    <row r="4041">
      <c r="A4041" s="3"/>
      <c r="B4041" s="3"/>
      <c r="G4041" s="14"/>
      <c r="H4041" s="14"/>
      <c r="I4041" s="14"/>
    </row>
    <row r="4042">
      <c r="A4042" s="3"/>
      <c r="B4042" s="3"/>
      <c r="G4042" s="14"/>
      <c r="H4042" s="14"/>
      <c r="I4042" s="14"/>
    </row>
    <row r="4043">
      <c r="A4043" s="3"/>
      <c r="B4043" s="3"/>
      <c r="G4043" s="14"/>
      <c r="H4043" s="14"/>
      <c r="I4043" s="14"/>
    </row>
    <row r="4044">
      <c r="A4044" s="3"/>
      <c r="B4044" s="3"/>
      <c r="G4044" s="14"/>
      <c r="H4044" s="14"/>
      <c r="I4044" s="14"/>
    </row>
    <row r="4045">
      <c r="A4045" s="3"/>
      <c r="B4045" s="3"/>
      <c r="G4045" s="14"/>
      <c r="H4045" s="14"/>
      <c r="I4045" s="14"/>
    </row>
    <row r="4046">
      <c r="A4046" s="3"/>
      <c r="B4046" s="3"/>
      <c r="G4046" s="14"/>
      <c r="H4046" s="14"/>
      <c r="I4046" s="14"/>
    </row>
    <row r="4047">
      <c r="A4047" s="3"/>
      <c r="B4047" s="3"/>
      <c r="G4047" s="14"/>
      <c r="H4047" s="14"/>
      <c r="I4047" s="14"/>
    </row>
    <row r="4048">
      <c r="A4048" s="3"/>
      <c r="B4048" s="3"/>
      <c r="G4048" s="14"/>
      <c r="H4048" s="14"/>
      <c r="I4048" s="14"/>
    </row>
    <row r="4049">
      <c r="A4049" s="3"/>
      <c r="B4049" s="3"/>
      <c r="G4049" s="14"/>
      <c r="H4049" s="14"/>
      <c r="I4049" s="14"/>
    </row>
    <row r="4050">
      <c r="A4050" s="3"/>
      <c r="B4050" s="3"/>
      <c r="G4050" s="14"/>
      <c r="H4050" s="14"/>
      <c r="I4050" s="14"/>
    </row>
    <row r="4051">
      <c r="A4051" s="3"/>
      <c r="B4051" s="3"/>
      <c r="G4051" s="14"/>
      <c r="H4051" s="14"/>
      <c r="I4051" s="14"/>
    </row>
    <row r="4052">
      <c r="A4052" s="3"/>
      <c r="B4052" s="3"/>
      <c r="G4052" s="14"/>
      <c r="H4052" s="14"/>
      <c r="I4052" s="14"/>
    </row>
    <row r="4053">
      <c r="A4053" s="3"/>
      <c r="B4053" s="3"/>
      <c r="G4053" s="14"/>
      <c r="H4053" s="14"/>
      <c r="I4053" s="14"/>
    </row>
    <row r="4054">
      <c r="A4054" s="3"/>
      <c r="B4054" s="3"/>
      <c r="G4054" s="14"/>
      <c r="H4054" s="14"/>
      <c r="I4054" s="14"/>
    </row>
    <row r="4055">
      <c r="A4055" s="3"/>
      <c r="B4055" s="3"/>
      <c r="G4055" s="14"/>
      <c r="H4055" s="14"/>
      <c r="I4055" s="14"/>
    </row>
    <row r="4056">
      <c r="A4056" s="3"/>
      <c r="B4056" s="3"/>
      <c r="G4056" s="14"/>
      <c r="H4056" s="14"/>
      <c r="I4056" s="14"/>
    </row>
    <row r="4057">
      <c r="A4057" s="3"/>
      <c r="B4057" s="3"/>
      <c r="G4057" s="14"/>
      <c r="H4057" s="14"/>
      <c r="I4057" s="14"/>
    </row>
    <row r="4058">
      <c r="A4058" s="3"/>
      <c r="B4058" s="3"/>
      <c r="G4058" s="14"/>
      <c r="H4058" s="14"/>
      <c r="I4058" s="14"/>
    </row>
    <row r="4059">
      <c r="A4059" s="3"/>
      <c r="B4059" s="3"/>
      <c r="G4059" s="14"/>
      <c r="H4059" s="14"/>
      <c r="I4059" s="14"/>
    </row>
    <row r="4060">
      <c r="A4060" s="3"/>
      <c r="B4060" s="3"/>
      <c r="G4060" s="14"/>
      <c r="H4060" s="14"/>
      <c r="I4060" s="14"/>
    </row>
    <row r="4061">
      <c r="A4061" s="3"/>
      <c r="B4061" s="3"/>
      <c r="G4061" s="14"/>
      <c r="H4061" s="14"/>
      <c r="I4061" s="14"/>
    </row>
    <row r="4062">
      <c r="A4062" s="3"/>
      <c r="B4062" s="3"/>
      <c r="G4062" s="14"/>
      <c r="H4062" s="14"/>
      <c r="I4062" s="14"/>
    </row>
    <row r="4063">
      <c r="A4063" s="3"/>
      <c r="B4063" s="3"/>
      <c r="G4063" s="14"/>
      <c r="H4063" s="14"/>
      <c r="I4063" s="14"/>
    </row>
    <row r="4064">
      <c r="A4064" s="3"/>
      <c r="B4064" s="3"/>
      <c r="G4064" s="14"/>
      <c r="H4064" s="14"/>
      <c r="I4064" s="14"/>
    </row>
    <row r="4065">
      <c r="A4065" s="3"/>
      <c r="B4065" s="3"/>
      <c r="G4065" s="14"/>
      <c r="H4065" s="14"/>
      <c r="I4065" s="14"/>
    </row>
    <row r="4066">
      <c r="A4066" s="3"/>
      <c r="B4066" s="3"/>
      <c r="G4066" s="14"/>
      <c r="H4066" s="14"/>
      <c r="I4066" s="14"/>
    </row>
    <row r="4067">
      <c r="A4067" s="3"/>
      <c r="B4067" s="3"/>
      <c r="G4067" s="14"/>
      <c r="H4067" s="14"/>
      <c r="I4067" s="14"/>
    </row>
    <row r="4068">
      <c r="A4068" s="3"/>
      <c r="B4068" s="3"/>
      <c r="G4068" s="14"/>
      <c r="H4068" s="14"/>
      <c r="I4068" s="14"/>
    </row>
    <row r="4069">
      <c r="A4069" s="3"/>
      <c r="B4069" s="3"/>
      <c r="G4069" s="14"/>
      <c r="H4069" s="14"/>
      <c r="I4069" s="14"/>
    </row>
    <row r="4070">
      <c r="A4070" s="3"/>
      <c r="B4070" s="3"/>
      <c r="G4070" s="14"/>
      <c r="H4070" s="14"/>
      <c r="I4070" s="14"/>
    </row>
    <row r="4071">
      <c r="A4071" s="3"/>
      <c r="B4071" s="3"/>
      <c r="G4071" s="14"/>
      <c r="H4071" s="14"/>
      <c r="I4071" s="14"/>
    </row>
    <row r="4072">
      <c r="A4072" s="3"/>
      <c r="B4072" s="3"/>
      <c r="G4072" s="14"/>
      <c r="H4072" s="14"/>
      <c r="I4072" s="14"/>
    </row>
    <row r="4073">
      <c r="A4073" s="3"/>
      <c r="B4073" s="3"/>
      <c r="G4073" s="14"/>
      <c r="H4073" s="14"/>
      <c r="I4073" s="14"/>
    </row>
    <row r="4074">
      <c r="A4074" s="3"/>
      <c r="B4074" s="3"/>
      <c r="G4074" s="14"/>
      <c r="H4074" s="14"/>
      <c r="I4074" s="14"/>
    </row>
    <row r="4075">
      <c r="A4075" s="3"/>
      <c r="B4075" s="3"/>
      <c r="G4075" s="14"/>
      <c r="H4075" s="14"/>
      <c r="I4075" s="14"/>
    </row>
    <row r="4076">
      <c r="A4076" s="3"/>
      <c r="B4076" s="3"/>
      <c r="G4076" s="14"/>
      <c r="H4076" s="14"/>
      <c r="I4076" s="14"/>
    </row>
    <row r="4077">
      <c r="A4077" s="3"/>
      <c r="B4077" s="3"/>
      <c r="G4077" s="14"/>
      <c r="H4077" s="14"/>
      <c r="I4077" s="14"/>
    </row>
    <row r="4078">
      <c r="A4078" s="3"/>
      <c r="B4078" s="3"/>
      <c r="G4078" s="14"/>
      <c r="H4078" s="14"/>
      <c r="I4078" s="14"/>
    </row>
    <row r="4079">
      <c r="A4079" s="3"/>
      <c r="B4079" s="3"/>
      <c r="G4079" s="14"/>
      <c r="H4079" s="14"/>
      <c r="I4079" s="14"/>
    </row>
    <row r="4080">
      <c r="A4080" s="3"/>
      <c r="B4080" s="3"/>
      <c r="G4080" s="14"/>
      <c r="H4080" s="14"/>
      <c r="I4080" s="14"/>
    </row>
    <row r="4081">
      <c r="A4081" s="3"/>
      <c r="B4081" s="3"/>
      <c r="G4081" s="14"/>
      <c r="H4081" s="14"/>
      <c r="I4081" s="14"/>
    </row>
    <row r="4082">
      <c r="A4082" s="3"/>
      <c r="B4082" s="3"/>
      <c r="G4082" s="14"/>
      <c r="H4082" s="14"/>
      <c r="I4082" s="14"/>
    </row>
    <row r="4083">
      <c r="A4083" s="3"/>
      <c r="B4083" s="3"/>
      <c r="G4083" s="14"/>
      <c r="H4083" s="14"/>
      <c r="I4083" s="14"/>
    </row>
    <row r="4084">
      <c r="A4084" s="3"/>
      <c r="B4084" s="3"/>
      <c r="G4084" s="14"/>
      <c r="H4084" s="14"/>
      <c r="I4084" s="14"/>
    </row>
    <row r="4085">
      <c r="A4085" s="3"/>
      <c r="B4085" s="3"/>
      <c r="G4085" s="14"/>
      <c r="H4085" s="14"/>
      <c r="I4085" s="14"/>
    </row>
    <row r="4086">
      <c r="A4086" s="3"/>
      <c r="B4086" s="3"/>
      <c r="G4086" s="14"/>
      <c r="H4086" s="14"/>
      <c r="I4086" s="14"/>
    </row>
    <row r="4087">
      <c r="A4087" s="3"/>
      <c r="B4087" s="3"/>
      <c r="G4087" s="14"/>
      <c r="H4087" s="14"/>
      <c r="I4087" s="14"/>
    </row>
    <row r="4088">
      <c r="A4088" s="3"/>
      <c r="B4088" s="3"/>
      <c r="G4088" s="14"/>
      <c r="H4088" s="14"/>
      <c r="I4088" s="14"/>
    </row>
    <row r="4089">
      <c r="A4089" s="3"/>
      <c r="B4089" s="3"/>
      <c r="G4089" s="14"/>
      <c r="H4089" s="14"/>
      <c r="I4089" s="14"/>
    </row>
    <row r="4090">
      <c r="A4090" s="3"/>
      <c r="B4090" s="3"/>
      <c r="G4090" s="14"/>
      <c r="H4090" s="14"/>
      <c r="I4090" s="14"/>
    </row>
    <row r="4091">
      <c r="A4091" s="3"/>
      <c r="B4091" s="3"/>
      <c r="G4091" s="14"/>
      <c r="H4091" s="14"/>
      <c r="I4091" s="14"/>
    </row>
    <row r="4092">
      <c r="A4092" s="3"/>
      <c r="B4092" s="3"/>
      <c r="G4092" s="14"/>
      <c r="H4092" s="14"/>
      <c r="I4092" s="14"/>
    </row>
    <row r="4093">
      <c r="A4093" s="3"/>
      <c r="B4093" s="3"/>
      <c r="G4093" s="14"/>
      <c r="H4093" s="14"/>
      <c r="I4093" s="14"/>
    </row>
    <row r="4094">
      <c r="A4094" s="3"/>
      <c r="B4094" s="3"/>
      <c r="G4094" s="14"/>
      <c r="H4094" s="14"/>
      <c r="I4094" s="14"/>
    </row>
    <row r="4095">
      <c r="A4095" s="3"/>
      <c r="B4095" s="3"/>
      <c r="G4095" s="14"/>
      <c r="H4095" s="14"/>
      <c r="I4095" s="14"/>
    </row>
    <row r="4096">
      <c r="A4096" s="3"/>
      <c r="B4096" s="3"/>
      <c r="G4096" s="14"/>
      <c r="H4096" s="14"/>
      <c r="I4096" s="14"/>
    </row>
    <row r="4097">
      <c r="A4097" s="3"/>
      <c r="B4097" s="3"/>
      <c r="G4097" s="14"/>
      <c r="H4097" s="14"/>
      <c r="I4097" s="14"/>
    </row>
    <row r="4098">
      <c r="A4098" s="3"/>
      <c r="B4098" s="3"/>
      <c r="G4098" s="14"/>
      <c r="H4098" s="14"/>
      <c r="I4098" s="14"/>
    </row>
    <row r="4099">
      <c r="A4099" s="3"/>
      <c r="B4099" s="3"/>
      <c r="G4099" s="14"/>
      <c r="H4099" s="14"/>
      <c r="I4099" s="14"/>
    </row>
    <row r="4100">
      <c r="A4100" s="3"/>
      <c r="B4100" s="3"/>
      <c r="G4100" s="14"/>
      <c r="H4100" s="14"/>
      <c r="I4100" s="14"/>
    </row>
    <row r="4101">
      <c r="A4101" s="3"/>
      <c r="B4101" s="3"/>
      <c r="G4101" s="14"/>
      <c r="H4101" s="14"/>
      <c r="I4101" s="14"/>
    </row>
    <row r="4102">
      <c r="A4102" s="3"/>
      <c r="B4102" s="3"/>
      <c r="G4102" s="14"/>
      <c r="H4102" s="14"/>
      <c r="I4102" s="14"/>
    </row>
    <row r="4103">
      <c r="A4103" s="3"/>
      <c r="B4103" s="3"/>
      <c r="G4103" s="14"/>
      <c r="H4103" s="14"/>
      <c r="I4103" s="14"/>
    </row>
    <row r="4104">
      <c r="A4104" s="3"/>
      <c r="B4104" s="3"/>
      <c r="G4104" s="14"/>
      <c r="H4104" s="14"/>
      <c r="I4104" s="14"/>
    </row>
    <row r="4105">
      <c r="A4105" s="3"/>
      <c r="B4105" s="3"/>
      <c r="G4105" s="14"/>
      <c r="H4105" s="14"/>
      <c r="I4105" s="14"/>
    </row>
    <row r="4106">
      <c r="A4106" s="3"/>
      <c r="B4106" s="3"/>
      <c r="G4106" s="14"/>
      <c r="H4106" s="14"/>
      <c r="I4106" s="14"/>
    </row>
    <row r="4107">
      <c r="A4107" s="3"/>
      <c r="B4107" s="3"/>
      <c r="G4107" s="14"/>
      <c r="H4107" s="14"/>
      <c r="I4107" s="14"/>
    </row>
    <row r="4108">
      <c r="A4108" s="3"/>
      <c r="B4108" s="3"/>
      <c r="G4108" s="14"/>
      <c r="H4108" s="14"/>
      <c r="I4108" s="14"/>
    </row>
    <row r="4109">
      <c r="A4109" s="3"/>
      <c r="B4109" s="3"/>
      <c r="G4109" s="14"/>
      <c r="H4109" s="14"/>
      <c r="I4109" s="14"/>
    </row>
    <row r="4110">
      <c r="A4110" s="3"/>
      <c r="B4110" s="3"/>
      <c r="G4110" s="14"/>
      <c r="H4110" s="14"/>
      <c r="I4110" s="14"/>
    </row>
    <row r="4111">
      <c r="A4111" s="3"/>
      <c r="B4111" s="3"/>
      <c r="G4111" s="14"/>
      <c r="H4111" s="14"/>
      <c r="I4111" s="14"/>
    </row>
    <row r="4112">
      <c r="A4112" s="3"/>
      <c r="B4112" s="3"/>
      <c r="G4112" s="14"/>
      <c r="H4112" s="14"/>
      <c r="I4112" s="14"/>
    </row>
    <row r="4113">
      <c r="A4113" s="3"/>
      <c r="B4113" s="3"/>
      <c r="G4113" s="14"/>
      <c r="H4113" s="14"/>
      <c r="I4113" s="14"/>
    </row>
    <row r="4114">
      <c r="A4114" s="3"/>
      <c r="B4114" s="3"/>
      <c r="G4114" s="14"/>
      <c r="H4114" s="14"/>
      <c r="I4114" s="14"/>
    </row>
    <row r="4115">
      <c r="A4115" s="3"/>
      <c r="B4115" s="3"/>
      <c r="G4115" s="14"/>
      <c r="H4115" s="14"/>
      <c r="I4115" s="14"/>
    </row>
    <row r="4116">
      <c r="A4116" s="3"/>
      <c r="B4116" s="3"/>
      <c r="G4116" s="14"/>
      <c r="H4116" s="14"/>
      <c r="I4116" s="14"/>
    </row>
    <row r="4117">
      <c r="A4117" s="3"/>
      <c r="B4117" s="3"/>
      <c r="G4117" s="14"/>
      <c r="H4117" s="14"/>
      <c r="I4117" s="14"/>
    </row>
    <row r="4118">
      <c r="A4118" s="3"/>
      <c r="B4118" s="3"/>
      <c r="G4118" s="14"/>
      <c r="H4118" s="14"/>
      <c r="I4118" s="14"/>
    </row>
    <row r="4119">
      <c r="A4119" s="3"/>
      <c r="B4119" s="3"/>
      <c r="G4119" s="14"/>
      <c r="H4119" s="14"/>
      <c r="I4119" s="14"/>
    </row>
    <row r="4120">
      <c r="A4120" s="3"/>
      <c r="B4120" s="3"/>
      <c r="G4120" s="14"/>
      <c r="H4120" s="14"/>
      <c r="I4120" s="14"/>
    </row>
    <row r="4121">
      <c r="A4121" s="3"/>
      <c r="B4121" s="3"/>
      <c r="G4121" s="14"/>
      <c r="H4121" s="14"/>
      <c r="I4121" s="14"/>
    </row>
    <row r="4122">
      <c r="A4122" s="3"/>
      <c r="B4122" s="3"/>
      <c r="G4122" s="14"/>
      <c r="H4122" s="14"/>
      <c r="I4122" s="14"/>
    </row>
    <row r="4123">
      <c r="A4123" s="3"/>
      <c r="B4123" s="3"/>
      <c r="G4123" s="14"/>
      <c r="H4123" s="14"/>
      <c r="I4123" s="14"/>
    </row>
    <row r="4124">
      <c r="A4124" s="3"/>
      <c r="B4124" s="3"/>
      <c r="G4124" s="14"/>
      <c r="H4124" s="14"/>
      <c r="I4124" s="14"/>
    </row>
    <row r="4125">
      <c r="A4125" s="3"/>
      <c r="B4125" s="3"/>
      <c r="G4125" s="14"/>
      <c r="H4125" s="14"/>
      <c r="I4125" s="14"/>
    </row>
    <row r="4126">
      <c r="A4126" s="3"/>
      <c r="B4126" s="3"/>
      <c r="G4126" s="14"/>
      <c r="H4126" s="14"/>
      <c r="I4126" s="14"/>
    </row>
    <row r="4127">
      <c r="A4127" s="3"/>
      <c r="B4127" s="3"/>
      <c r="G4127" s="14"/>
      <c r="H4127" s="14"/>
      <c r="I4127" s="14"/>
    </row>
    <row r="4128">
      <c r="A4128" s="3"/>
      <c r="B4128" s="3"/>
      <c r="G4128" s="14"/>
      <c r="H4128" s="14"/>
      <c r="I4128" s="14"/>
    </row>
    <row r="4129">
      <c r="A4129" s="3"/>
      <c r="B4129" s="3"/>
      <c r="G4129" s="14"/>
      <c r="H4129" s="14"/>
      <c r="I4129" s="14"/>
    </row>
    <row r="4130">
      <c r="A4130" s="3"/>
      <c r="B4130" s="3"/>
      <c r="G4130" s="14"/>
      <c r="H4130" s="14"/>
      <c r="I4130" s="14"/>
    </row>
    <row r="4131">
      <c r="A4131" s="3"/>
      <c r="B4131" s="3"/>
      <c r="G4131" s="14"/>
      <c r="H4131" s="14"/>
      <c r="I4131" s="14"/>
    </row>
    <row r="4132">
      <c r="A4132" s="3"/>
      <c r="B4132" s="3"/>
      <c r="G4132" s="14"/>
      <c r="H4132" s="14"/>
      <c r="I4132" s="14"/>
    </row>
    <row r="4133">
      <c r="A4133" s="3"/>
      <c r="B4133" s="3"/>
      <c r="G4133" s="14"/>
      <c r="H4133" s="14"/>
      <c r="I4133" s="14"/>
    </row>
    <row r="4134">
      <c r="A4134" s="3"/>
      <c r="B4134" s="3"/>
      <c r="G4134" s="14"/>
      <c r="H4134" s="14"/>
      <c r="I4134" s="14"/>
    </row>
    <row r="4135">
      <c r="A4135" s="3"/>
      <c r="B4135" s="3"/>
      <c r="G4135" s="14"/>
      <c r="H4135" s="14"/>
      <c r="I4135" s="14"/>
    </row>
    <row r="4136">
      <c r="A4136" s="3"/>
      <c r="B4136" s="3"/>
      <c r="G4136" s="14"/>
      <c r="H4136" s="14"/>
      <c r="I4136" s="14"/>
    </row>
    <row r="4137">
      <c r="A4137" s="3"/>
      <c r="B4137" s="3"/>
      <c r="G4137" s="14"/>
      <c r="H4137" s="14"/>
      <c r="I4137" s="14"/>
    </row>
    <row r="4138">
      <c r="A4138" s="3"/>
      <c r="B4138" s="3"/>
      <c r="G4138" s="14"/>
      <c r="H4138" s="14"/>
      <c r="I4138" s="14"/>
    </row>
    <row r="4139">
      <c r="A4139" s="3"/>
      <c r="B4139" s="3"/>
      <c r="G4139" s="14"/>
      <c r="H4139" s="14"/>
      <c r="I4139" s="14"/>
    </row>
    <row r="4140">
      <c r="A4140" s="3"/>
      <c r="B4140" s="3"/>
      <c r="G4140" s="14"/>
      <c r="H4140" s="14"/>
      <c r="I4140" s="14"/>
    </row>
    <row r="4141">
      <c r="A4141" s="3"/>
      <c r="B4141" s="3"/>
      <c r="G4141" s="14"/>
      <c r="H4141" s="14"/>
      <c r="I4141" s="14"/>
    </row>
    <row r="4142">
      <c r="A4142" s="3"/>
      <c r="B4142" s="3"/>
      <c r="G4142" s="14"/>
      <c r="H4142" s="14"/>
      <c r="I4142" s="14"/>
    </row>
    <row r="4143">
      <c r="A4143" s="3"/>
      <c r="B4143" s="3"/>
      <c r="G4143" s="14"/>
      <c r="H4143" s="14"/>
      <c r="I4143" s="14"/>
    </row>
    <row r="4144">
      <c r="A4144" s="3"/>
      <c r="B4144" s="3"/>
      <c r="G4144" s="14"/>
      <c r="H4144" s="14"/>
      <c r="I4144" s="14"/>
    </row>
    <row r="4145">
      <c r="A4145" s="3"/>
      <c r="B4145" s="3"/>
      <c r="G4145" s="14"/>
      <c r="H4145" s="14"/>
      <c r="I4145" s="14"/>
    </row>
    <row r="4146">
      <c r="A4146" s="3"/>
      <c r="B4146" s="3"/>
      <c r="G4146" s="14"/>
      <c r="H4146" s="14"/>
      <c r="I4146" s="14"/>
    </row>
    <row r="4147">
      <c r="A4147" s="3"/>
      <c r="B4147" s="3"/>
      <c r="G4147" s="14"/>
      <c r="H4147" s="14"/>
      <c r="I4147" s="14"/>
    </row>
    <row r="4148">
      <c r="A4148" s="3"/>
      <c r="B4148" s="3"/>
      <c r="G4148" s="14"/>
      <c r="H4148" s="14"/>
      <c r="I4148" s="14"/>
    </row>
    <row r="4149">
      <c r="A4149" s="3"/>
      <c r="B4149" s="3"/>
      <c r="G4149" s="14"/>
      <c r="H4149" s="14"/>
      <c r="I4149" s="14"/>
    </row>
    <row r="4150">
      <c r="A4150" s="3"/>
      <c r="B4150" s="3"/>
      <c r="G4150" s="14"/>
      <c r="H4150" s="14"/>
      <c r="I4150" s="14"/>
    </row>
    <row r="4151">
      <c r="A4151" s="3"/>
      <c r="B4151" s="3"/>
      <c r="G4151" s="14"/>
      <c r="H4151" s="14"/>
      <c r="I4151" s="14"/>
    </row>
    <row r="4152">
      <c r="A4152" s="3"/>
      <c r="B4152" s="3"/>
      <c r="G4152" s="14"/>
      <c r="H4152" s="14"/>
      <c r="I4152" s="14"/>
    </row>
    <row r="4153">
      <c r="A4153" s="3"/>
      <c r="B4153" s="3"/>
      <c r="G4153" s="14"/>
      <c r="H4153" s="14"/>
      <c r="I4153" s="14"/>
    </row>
    <row r="4154">
      <c r="A4154" s="3"/>
      <c r="B4154" s="3"/>
      <c r="G4154" s="14"/>
      <c r="H4154" s="14"/>
      <c r="I4154" s="14"/>
    </row>
    <row r="4155">
      <c r="A4155" s="3"/>
      <c r="B4155" s="3"/>
      <c r="G4155" s="14"/>
      <c r="H4155" s="14"/>
      <c r="I4155" s="14"/>
    </row>
    <row r="4156">
      <c r="A4156" s="3"/>
      <c r="B4156" s="3"/>
      <c r="G4156" s="14"/>
      <c r="H4156" s="14"/>
      <c r="I4156" s="14"/>
    </row>
    <row r="4157">
      <c r="A4157" s="3"/>
      <c r="B4157" s="3"/>
      <c r="G4157" s="14"/>
      <c r="H4157" s="14"/>
      <c r="I4157" s="14"/>
    </row>
    <row r="4158">
      <c r="A4158" s="3"/>
      <c r="B4158" s="3"/>
      <c r="G4158" s="14"/>
      <c r="H4158" s="14"/>
      <c r="I4158" s="14"/>
    </row>
    <row r="4159">
      <c r="A4159" s="3"/>
      <c r="B4159" s="3"/>
      <c r="G4159" s="14"/>
      <c r="H4159" s="14"/>
      <c r="I4159" s="14"/>
    </row>
    <row r="4160">
      <c r="A4160" s="3"/>
      <c r="B4160" s="3"/>
      <c r="G4160" s="14"/>
      <c r="H4160" s="14"/>
      <c r="I4160" s="14"/>
    </row>
    <row r="4161">
      <c r="A4161" s="3"/>
      <c r="B4161" s="3"/>
      <c r="G4161" s="14"/>
      <c r="H4161" s="14"/>
      <c r="I4161" s="14"/>
    </row>
    <row r="4162">
      <c r="A4162" s="3"/>
      <c r="B4162" s="3"/>
      <c r="G4162" s="14"/>
      <c r="H4162" s="14"/>
      <c r="I4162" s="14"/>
    </row>
    <row r="4163">
      <c r="A4163" s="3"/>
      <c r="B4163" s="3"/>
      <c r="G4163" s="14"/>
      <c r="H4163" s="14"/>
      <c r="I4163" s="14"/>
    </row>
    <row r="4164">
      <c r="A4164" s="3"/>
      <c r="B4164" s="3"/>
      <c r="G4164" s="14"/>
      <c r="H4164" s="14"/>
      <c r="I4164" s="14"/>
    </row>
    <row r="4165">
      <c r="A4165" s="3"/>
      <c r="B4165" s="3"/>
      <c r="G4165" s="14"/>
      <c r="H4165" s="14"/>
      <c r="I4165" s="14"/>
    </row>
    <row r="4166">
      <c r="A4166" s="3"/>
      <c r="B4166" s="3"/>
      <c r="G4166" s="14"/>
      <c r="H4166" s="14"/>
      <c r="I4166" s="14"/>
    </row>
    <row r="4167">
      <c r="A4167" s="3"/>
      <c r="B4167" s="3"/>
      <c r="G4167" s="14"/>
      <c r="H4167" s="14"/>
      <c r="I4167" s="14"/>
    </row>
    <row r="4168">
      <c r="A4168" s="3"/>
      <c r="B4168" s="3"/>
      <c r="G4168" s="14"/>
      <c r="H4168" s="14"/>
      <c r="I4168" s="14"/>
    </row>
    <row r="4169">
      <c r="A4169" s="3"/>
      <c r="B4169" s="3"/>
      <c r="G4169" s="14"/>
      <c r="H4169" s="14"/>
      <c r="I4169" s="14"/>
    </row>
    <row r="4170">
      <c r="A4170" s="3"/>
      <c r="B4170" s="3"/>
      <c r="G4170" s="14"/>
      <c r="H4170" s="14"/>
      <c r="I4170" s="14"/>
    </row>
    <row r="4171">
      <c r="A4171" s="3"/>
      <c r="B4171" s="3"/>
      <c r="G4171" s="14"/>
      <c r="H4171" s="14"/>
      <c r="I4171" s="14"/>
    </row>
    <row r="4172">
      <c r="A4172" s="3"/>
      <c r="B4172" s="3"/>
      <c r="G4172" s="14"/>
      <c r="H4172" s="14"/>
      <c r="I4172" s="14"/>
    </row>
    <row r="4173">
      <c r="A4173" s="3"/>
      <c r="B4173" s="3"/>
      <c r="G4173" s="14"/>
      <c r="H4173" s="14"/>
      <c r="I4173" s="14"/>
    </row>
    <row r="4174">
      <c r="A4174" s="3"/>
      <c r="B4174" s="3"/>
      <c r="G4174" s="14"/>
      <c r="H4174" s="14"/>
      <c r="I4174" s="14"/>
    </row>
    <row r="4175">
      <c r="A4175" s="3"/>
      <c r="B4175" s="3"/>
      <c r="G4175" s="14"/>
      <c r="H4175" s="14"/>
      <c r="I4175" s="14"/>
    </row>
    <row r="4176">
      <c r="A4176" s="3"/>
      <c r="B4176" s="3"/>
      <c r="G4176" s="14"/>
      <c r="H4176" s="14"/>
      <c r="I4176" s="14"/>
    </row>
    <row r="4177">
      <c r="A4177" s="3"/>
      <c r="B4177" s="3"/>
      <c r="G4177" s="14"/>
      <c r="H4177" s="14"/>
      <c r="I4177" s="14"/>
    </row>
    <row r="4178">
      <c r="A4178" s="3"/>
      <c r="B4178" s="3"/>
      <c r="G4178" s="14"/>
      <c r="H4178" s="14"/>
      <c r="I4178" s="14"/>
    </row>
    <row r="4179">
      <c r="A4179" s="3"/>
      <c r="B4179" s="3"/>
      <c r="G4179" s="14"/>
      <c r="H4179" s="14"/>
      <c r="I4179" s="14"/>
    </row>
    <row r="4180">
      <c r="A4180" s="3"/>
      <c r="B4180" s="3"/>
      <c r="G4180" s="14"/>
      <c r="H4180" s="14"/>
      <c r="I4180" s="14"/>
    </row>
    <row r="4181">
      <c r="A4181" s="3"/>
      <c r="B4181" s="3"/>
      <c r="G4181" s="14"/>
      <c r="H4181" s="14"/>
      <c r="I4181" s="14"/>
    </row>
    <row r="4182">
      <c r="A4182" s="3"/>
      <c r="B4182" s="3"/>
      <c r="G4182" s="14"/>
      <c r="H4182" s="14"/>
      <c r="I4182" s="14"/>
    </row>
    <row r="4183">
      <c r="A4183" s="3"/>
      <c r="B4183" s="3"/>
      <c r="G4183" s="14"/>
      <c r="H4183" s="14"/>
      <c r="I4183" s="14"/>
    </row>
    <row r="4184">
      <c r="A4184" s="3"/>
      <c r="B4184" s="3"/>
      <c r="G4184" s="14"/>
      <c r="H4184" s="14"/>
      <c r="I4184" s="14"/>
    </row>
    <row r="4185">
      <c r="A4185" s="3"/>
      <c r="B4185" s="3"/>
      <c r="G4185" s="14"/>
      <c r="H4185" s="14"/>
      <c r="I4185" s="14"/>
    </row>
    <row r="4186">
      <c r="A4186" s="3"/>
      <c r="B4186" s="3"/>
      <c r="G4186" s="14"/>
      <c r="H4186" s="14"/>
      <c r="I4186" s="14"/>
    </row>
    <row r="4187">
      <c r="A4187" s="3"/>
      <c r="B4187" s="3"/>
      <c r="G4187" s="14"/>
      <c r="H4187" s="14"/>
      <c r="I4187" s="14"/>
    </row>
    <row r="4188">
      <c r="A4188" s="3"/>
      <c r="B4188" s="3"/>
      <c r="G4188" s="14"/>
      <c r="H4188" s="14"/>
      <c r="I4188" s="14"/>
    </row>
    <row r="4189">
      <c r="A4189" s="3"/>
      <c r="B4189" s="3"/>
      <c r="G4189" s="14"/>
      <c r="H4189" s="14"/>
      <c r="I4189" s="14"/>
    </row>
    <row r="4190">
      <c r="A4190" s="3"/>
      <c r="B4190" s="3"/>
      <c r="G4190" s="14"/>
      <c r="H4190" s="14"/>
      <c r="I4190" s="14"/>
    </row>
    <row r="4191">
      <c r="A4191" s="3"/>
      <c r="B4191" s="3"/>
      <c r="G4191" s="14"/>
      <c r="H4191" s="14"/>
      <c r="I4191" s="14"/>
    </row>
    <row r="4192">
      <c r="A4192" s="3"/>
      <c r="B4192" s="3"/>
      <c r="G4192" s="14"/>
      <c r="H4192" s="14"/>
      <c r="I4192" s="14"/>
    </row>
    <row r="4193">
      <c r="A4193" s="3"/>
      <c r="B4193" s="3"/>
      <c r="G4193" s="14"/>
      <c r="H4193" s="14"/>
      <c r="I4193" s="14"/>
    </row>
    <row r="4194">
      <c r="A4194" s="3"/>
      <c r="B4194" s="3"/>
      <c r="G4194" s="14"/>
      <c r="H4194" s="14"/>
      <c r="I4194" s="14"/>
    </row>
    <row r="4195">
      <c r="A4195" s="3"/>
      <c r="B4195" s="3"/>
      <c r="G4195" s="14"/>
      <c r="H4195" s="14"/>
      <c r="I4195" s="14"/>
    </row>
    <row r="4196">
      <c r="A4196" s="3"/>
      <c r="B4196" s="3"/>
      <c r="G4196" s="14"/>
      <c r="H4196" s="14"/>
      <c r="I4196" s="14"/>
    </row>
    <row r="4197">
      <c r="A4197" s="3"/>
      <c r="B4197" s="3"/>
      <c r="G4197" s="14"/>
      <c r="H4197" s="14"/>
      <c r="I4197" s="14"/>
    </row>
    <row r="4198">
      <c r="A4198" s="3"/>
      <c r="B4198" s="3"/>
      <c r="G4198" s="14"/>
      <c r="H4198" s="14"/>
      <c r="I4198" s="14"/>
    </row>
    <row r="4199">
      <c r="A4199" s="3"/>
      <c r="B4199" s="3"/>
      <c r="G4199" s="14"/>
      <c r="H4199" s="14"/>
      <c r="I4199" s="14"/>
    </row>
    <row r="4200">
      <c r="A4200" s="3"/>
      <c r="B4200" s="3"/>
      <c r="G4200" s="14"/>
      <c r="H4200" s="14"/>
      <c r="I4200" s="14"/>
    </row>
    <row r="4201">
      <c r="A4201" s="3"/>
      <c r="B4201" s="3"/>
      <c r="G4201" s="14"/>
      <c r="H4201" s="14"/>
      <c r="I4201" s="14"/>
    </row>
    <row r="4202">
      <c r="A4202" s="3"/>
      <c r="B4202" s="3"/>
      <c r="G4202" s="14"/>
      <c r="H4202" s="14"/>
      <c r="I4202" s="14"/>
    </row>
    <row r="4203">
      <c r="A4203" s="3"/>
      <c r="B4203" s="3"/>
      <c r="G4203" s="14"/>
      <c r="H4203" s="14"/>
      <c r="I4203" s="14"/>
    </row>
    <row r="4204">
      <c r="A4204" s="3"/>
      <c r="B4204" s="3"/>
      <c r="G4204" s="14"/>
      <c r="H4204" s="14"/>
      <c r="I4204" s="14"/>
    </row>
    <row r="4205">
      <c r="A4205" s="3"/>
      <c r="B4205" s="3"/>
      <c r="G4205" s="14"/>
      <c r="H4205" s="14"/>
      <c r="I4205" s="14"/>
    </row>
    <row r="4206">
      <c r="A4206" s="3"/>
      <c r="B4206" s="3"/>
      <c r="G4206" s="14"/>
      <c r="H4206" s="14"/>
      <c r="I4206" s="14"/>
    </row>
    <row r="4207">
      <c r="A4207" s="3"/>
      <c r="B4207" s="3"/>
      <c r="G4207" s="14"/>
      <c r="H4207" s="14"/>
      <c r="I4207" s="14"/>
    </row>
    <row r="4208">
      <c r="A4208" s="3"/>
      <c r="B4208" s="3"/>
      <c r="G4208" s="14"/>
      <c r="H4208" s="14"/>
      <c r="I4208" s="14"/>
    </row>
    <row r="4209">
      <c r="A4209" s="3"/>
      <c r="B4209" s="3"/>
      <c r="G4209" s="14"/>
      <c r="H4209" s="14"/>
      <c r="I4209" s="14"/>
    </row>
    <row r="4210">
      <c r="A4210" s="3"/>
      <c r="B4210" s="3"/>
      <c r="G4210" s="14"/>
      <c r="H4210" s="14"/>
      <c r="I4210" s="14"/>
    </row>
    <row r="4211">
      <c r="A4211" s="3"/>
      <c r="B4211" s="3"/>
      <c r="G4211" s="14"/>
      <c r="H4211" s="14"/>
      <c r="I4211" s="14"/>
    </row>
    <row r="4212">
      <c r="A4212" s="3"/>
      <c r="B4212" s="3"/>
      <c r="G4212" s="14"/>
      <c r="H4212" s="14"/>
      <c r="I4212" s="14"/>
    </row>
    <row r="4213">
      <c r="A4213" s="3"/>
      <c r="B4213" s="3"/>
      <c r="G4213" s="14"/>
      <c r="H4213" s="14"/>
      <c r="I4213" s="14"/>
    </row>
    <row r="4214">
      <c r="A4214" s="3"/>
      <c r="B4214" s="3"/>
      <c r="G4214" s="14"/>
      <c r="H4214" s="14"/>
      <c r="I4214" s="14"/>
    </row>
    <row r="4215">
      <c r="A4215" s="3"/>
      <c r="B4215" s="3"/>
      <c r="G4215" s="14"/>
      <c r="H4215" s="14"/>
      <c r="I4215" s="14"/>
    </row>
    <row r="4216">
      <c r="A4216" s="3"/>
      <c r="B4216" s="3"/>
      <c r="G4216" s="14"/>
      <c r="H4216" s="14"/>
      <c r="I4216" s="14"/>
    </row>
    <row r="4217">
      <c r="A4217" s="3"/>
      <c r="B4217" s="3"/>
      <c r="G4217" s="14"/>
      <c r="H4217" s="14"/>
      <c r="I4217" s="14"/>
    </row>
    <row r="4218">
      <c r="A4218" s="3"/>
      <c r="B4218" s="3"/>
      <c r="G4218" s="14"/>
      <c r="H4218" s="14"/>
      <c r="I4218" s="14"/>
    </row>
    <row r="4219">
      <c r="A4219" s="3"/>
      <c r="B4219" s="3"/>
      <c r="G4219" s="14"/>
      <c r="H4219" s="14"/>
      <c r="I4219" s="14"/>
    </row>
    <row r="4220">
      <c r="A4220" s="3"/>
      <c r="B4220" s="3"/>
      <c r="G4220" s="14"/>
      <c r="H4220" s="14"/>
      <c r="I4220" s="14"/>
    </row>
    <row r="4221">
      <c r="A4221" s="3"/>
      <c r="B4221" s="3"/>
      <c r="G4221" s="14"/>
      <c r="H4221" s="14"/>
      <c r="I4221" s="14"/>
    </row>
    <row r="4222">
      <c r="A4222" s="3"/>
      <c r="B4222" s="3"/>
      <c r="G4222" s="14"/>
      <c r="H4222" s="14"/>
      <c r="I4222" s="14"/>
    </row>
    <row r="4223">
      <c r="A4223" s="3"/>
      <c r="B4223" s="3"/>
      <c r="G4223" s="14"/>
      <c r="H4223" s="14"/>
      <c r="I4223" s="14"/>
    </row>
    <row r="4224">
      <c r="A4224" s="3"/>
      <c r="B4224" s="3"/>
      <c r="G4224" s="14"/>
      <c r="H4224" s="14"/>
      <c r="I4224" s="14"/>
    </row>
    <row r="4225">
      <c r="A4225" s="3"/>
      <c r="B4225" s="3"/>
      <c r="G4225" s="14"/>
      <c r="H4225" s="14"/>
      <c r="I4225" s="14"/>
    </row>
    <row r="4226">
      <c r="A4226" s="3"/>
      <c r="B4226" s="3"/>
      <c r="G4226" s="14"/>
      <c r="H4226" s="14"/>
      <c r="I4226" s="14"/>
    </row>
    <row r="4227">
      <c r="A4227" s="3"/>
      <c r="B4227" s="3"/>
      <c r="G4227" s="14"/>
      <c r="H4227" s="14"/>
      <c r="I4227" s="14"/>
    </row>
    <row r="4228">
      <c r="A4228" s="3"/>
      <c r="B4228" s="3"/>
      <c r="G4228" s="14"/>
      <c r="H4228" s="14"/>
      <c r="I4228" s="14"/>
    </row>
    <row r="4229">
      <c r="A4229" s="3"/>
      <c r="B4229" s="3"/>
      <c r="G4229" s="14"/>
      <c r="H4229" s="14"/>
      <c r="I4229" s="14"/>
    </row>
    <row r="4230">
      <c r="A4230" s="3"/>
      <c r="B4230" s="3"/>
      <c r="G4230" s="14"/>
      <c r="H4230" s="14"/>
      <c r="I4230" s="14"/>
    </row>
    <row r="4231">
      <c r="A4231" s="3"/>
      <c r="B4231" s="3"/>
      <c r="G4231" s="14"/>
      <c r="H4231" s="14"/>
      <c r="I4231" s="14"/>
    </row>
    <row r="4232">
      <c r="A4232" s="3"/>
      <c r="B4232" s="3"/>
      <c r="G4232" s="14"/>
      <c r="H4232" s="14"/>
      <c r="I4232" s="14"/>
    </row>
    <row r="4233">
      <c r="A4233" s="3"/>
      <c r="B4233" s="3"/>
      <c r="G4233" s="14"/>
      <c r="H4233" s="14"/>
      <c r="I4233" s="14"/>
    </row>
    <row r="4234">
      <c r="A4234" s="3"/>
      <c r="B4234" s="3"/>
      <c r="G4234" s="14"/>
      <c r="H4234" s="14"/>
      <c r="I4234" s="14"/>
    </row>
    <row r="4235">
      <c r="A4235" s="3"/>
      <c r="B4235" s="3"/>
      <c r="G4235" s="14"/>
      <c r="H4235" s="14"/>
      <c r="I4235" s="14"/>
    </row>
    <row r="4236">
      <c r="A4236" s="3"/>
      <c r="B4236" s="3"/>
      <c r="G4236" s="14"/>
      <c r="H4236" s="14"/>
      <c r="I4236" s="14"/>
    </row>
    <row r="4237">
      <c r="A4237" s="3"/>
      <c r="B4237" s="3"/>
      <c r="G4237" s="14"/>
      <c r="H4237" s="14"/>
      <c r="I4237" s="14"/>
    </row>
    <row r="4238">
      <c r="A4238" s="3"/>
      <c r="B4238" s="3"/>
      <c r="G4238" s="14"/>
      <c r="H4238" s="14"/>
      <c r="I4238" s="14"/>
    </row>
    <row r="4239">
      <c r="A4239" s="3"/>
      <c r="B4239" s="3"/>
      <c r="G4239" s="14"/>
      <c r="H4239" s="14"/>
      <c r="I4239" s="14"/>
    </row>
    <row r="4240">
      <c r="A4240" s="3"/>
      <c r="B4240" s="3"/>
      <c r="G4240" s="14"/>
      <c r="H4240" s="14"/>
      <c r="I4240" s="14"/>
    </row>
    <row r="4241">
      <c r="A4241" s="3"/>
      <c r="B4241" s="3"/>
      <c r="G4241" s="14"/>
      <c r="H4241" s="14"/>
      <c r="I4241" s="14"/>
    </row>
    <row r="4242">
      <c r="A4242" s="3"/>
      <c r="B4242" s="3"/>
      <c r="G4242" s="14"/>
      <c r="H4242" s="14"/>
      <c r="I4242" s="14"/>
    </row>
    <row r="4243">
      <c r="A4243" s="3"/>
      <c r="B4243" s="3"/>
      <c r="G4243" s="14"/>
      <c r="H4243" s="14"/>
      <c r="I4243" s="14"/>
    </row>
    <row r="4244">
      <c r="A4244" s="3"/>
      <c r="B4244" s="3"/>
      <c r="G4244" s="14"/>
      <c r="H4244" s="14"/>
      <c r="I4244" s="14"/>
    </row>
    <row r="4245">
      <c r="A4245" s="3"/>
      <c r="B4245" s="3"/>
      <c r="G4245" s="14"/>
      <c r="H4245" s="14"/>
      <c r="I4245" s="14"/>
    </row>
    <row r="4246">
      <c r="A4246" s="3"/>
      <c r="B4246" s="3"/>
      <c r="G4246" s="14"/>
      <c r="H4246" s="14"/>
      <c r="I4246" s="14"/>
    </row>
    <row r="4247">
      <c r="A4247" s="3"/>
      <c r="B4247" s="3"/>
      <c r="G4247" s="14"/>
      <c r="H4247" s="14"/>
      <c r="I4247" s="14"/>
    </row>
    <row r="4248">
      <c r="A4248" s="3"/>
      <c r="B4248" s="3"/>
      <c r="G4248" s="14"/>
      <c r="H4248" s="14"/>
      <c r="I4248" s="14"/>
    </row>
    <row r="4249">
      <c r="A4249" s="3"/>
      <c r="B4249" s="3"/>
      <c r="G4249" s="14"/>
      <c r="H4249" s="14"/>
      <c r="I4249" s="14"/>
    </row>
    <row r="4250">
      <c r="A4250" s="3"/>
      <c r="B4250" s="3"/>
      <c r="G4250" s="14"/>
      <c r="H4250" s="14"/>
      <c r="I4250" s="14"/>
    </row>
    <row r="4251">
      <c r="A4251" s="3"/>
      <c r="B4251" s="3"/>
      <c r="G4251" s="14"/>
      <c r="H4251" s="14"/>
      <c r="I4251" s="14"/>
    </row>
    <row r="4252">
      <c r="A4252" s="3"/>
      <c r="B4252" s="3"/>
      <c r="G4252" s="14"/>
      <c r="H4252" s="14"/>
      <c r="I4252" s="14"/>
    </row>
    <row r="4253">
      <c r="A4253" s="3"/>
      <c r="B4253" s="3"/>
      <c r="G4253" s="14"/>
      <c r="H4253" s="14"/>
      <c r="I4253" s="14"/>
    </row>
    <row r="4254">
      <c r="A4254" s="3"/>
      <c r="B4254" s="3"/>
      <c r="G4254" s="14"/>
      <c r="H4254" s="14"/>
      <c r="I4254" s="14"/>
    </row>
    <row r="4255">
      <c r="A4255" s="3"/>
      <c r="B4255" s="3"/>
      <c r="G4255" s="14"/>
      <c r="H4255" s="14"/>
      <c r="I4255" s="14"/>
    </row>
    <row r="4256">
      <c r="A4256" s="3"/>
      <c r="B4256" s="3"/>
      <c r="G4256" s="14"/>
      <c r="H4256" s="14"/>
      <c r="I4256" s="14"/>
    </row>
    <row r="4257">
      <c r="A4257" s="3"/>
      <c r="B4257" s="3"/>
      <c r="G4257" s="14"/>
      <c r="H4257" s="14"/>
      <c r="I4257" s="14"/>
    </row>
    <row r="4258">
      <c r="A4258" s="3"/>
      <c r="B4258" s="3"/>
      <c r="G4258" s="14"/>
      <c r="H4258" s="14"/>
      <c r="I4258" s="14"/>
    </row>
    <row r="4259">
      <c r="A4259" s="3"/>
      <c r="B4259" s="3"/>
      <c r="G4259" s="14"/>
      <c r="H4259" s="14"/>
      <c r="I4259" s="14"/>
    </row>
    <row r="4260">
      <c r="A4260" s="3"/>
      <c r="B4260" s="3"/>
      <c r="G4260" s="14"/>
      <c r="H4260" s="14"/>
      <c r="I4260" s="14"/>
    </row>
    <row r="4261">
      <c r="A4261" s="3"/>
      <c r="B4261" s="3"/>
      <c r="G4261" s="14"/>
      <c r="H4261" s="14"/>
      <c r="I4261" s="14"/>
    </row>
    <row r="4262">
      <c r="A4262" s="3"/>
      <c r="B4262" s="3"/>
      <c r="G4262" s="14"/>
      <c r="H4262" s="14"/>
      <c r="I4262" s="14"/>
    </row>
    <row r="4263">
      <c r="A4263" s="3"/>
      <c r="B4263" s="3"/>
      <c r="G4263" s="14"/>
      <c r="H4263" s="14"/>
      <c r="I4263" s="14"/>
    </row>
    <row r="4264">
      <c r="A4264" s="3"/>
      <c r="B4264" s="3"/>
      <c r="G4264" s="14"/>
      <c r="H4264" s="14"/>
      <c r="I4264" s="14"/>
    </row>
    <row r="4265">
      <c r="A4265" s="3"/>
      <c r="B4265" s="3"/>
      <c r="G4265" s="14"/>
      <c r="H4265" s="14"/>
      <c r="I4265" s="14"/>
    </row>
    <row r="4266">
      <c r="A4266" s="3"/>
      <c r="B4266" s="3"/>
      <c r="G4266" s="14"/>
      <c r="H4266" s="14"/>
      <c r="I4266" s="14"/>
    </row>
    <row r="4267">
      <c r="A4267" s="3"/>
      <c r="B4267" s="3"/>
      <c r="G4267" s="14"/>
      <c r="H4267" s="14"/>
      <c r="I4267" s="14"/>
    </row>
    <row r="4268">
      <c r="A4268" s="3"/>
      <c r="B4268" s="3"/>
      <c r="G4268" s="14"/>
      <c r="H4268" s="14"/>
      <c r="I4268" s="14"/>
    </row>
    <row r="4269">
      <c r="A4269" s="3"/>
      <c r="B4269" s="3"/>
      <c r="G4269" s="14"/>
      <c r="H4269" s="14"/>
      <c r="I4269" s="14"/>
    </row>
    <row r="4270">
      <c r="A4270" s="3"/>
      <c r="B4270" s="3"/>
      <c r="G4270" s="14"/>
      <c r="H4270" s="14"/>
      <c r="I4270" s="14"/>
    </row>
    <row r="4271">
      <c r="A4271" s="3"/>
      <c r="B4271" s="3"/>
      <c r="G4271" s="14"/>
      <c r="H4271" s="14"/>
      <c r="I4271" s="14"/>
    </row>
    <row r="4272">
      <c r="A4272" s="3"/>
      <c r="B4272" s="3"/>
      <c r="G4272" s="14"/>
      <c r="H4272" s="14"/>
      <c r="I4272" s="14"/>
    </row>
    <row r="4273">
      <c r="A4273" s="3"/>
      <c r="B4273" s="3"/>
      <c r="G4273" s="14"/>
      <c r="H4273" s="14"/>
      <c r="I4273" s="14"/>
    </row>
    <row r="4274">
      <c r="A4274" s="3"/>
      <c r="B4274" s="3"/>
      <c r="G4274" s="14"/>
      <c r="H4274" s="14"/>
      <c r="I4274" s="14"/>
    </row>
    <row r="4275">
      <c r="A4275" s="3"/>
      <c r="B4275" s="3"/>
      <c r="G4275" s="14"/>
      <c r="H4275" s="14"/>
      <c r="I4275" s="14"/>
    </row>
    <row r="4276">
      <c r="A4276" s="3"/>
      <c r="B4276" s="3"/>
      <c r="G4276" s="14"/>
      <c r="H4276" s="14"/>
      <c r="I4276" s="14"/>
    </row>
    <row r="4277">
      <c r="A4277" s="3"/>
      <c r="B4277" s="3"/>
      <c r="G4277" s="14"/>
      <c r="H4277" s="14"/>
      <c r="I4277" s="14"/>
    </row>
    <row r="4278">
      <c r="A4278" s="3"/>
      <c r="B4278" s="3"/>
      <c r="G4278" s="14"/>
      <c r="H4278" s="14"/>
      <c r="I4278" s="14"/>
    </row>
    <row r="4279">
      <c r="A4279" s="3"/>
      <c r="B4279" s="3"/>
      <c r="G4279" s="14"/>
      <c r="H4279" s="14"/>
      <c r="I4279" s="14"/>
    </row>
    <row r="4280">
      <c r="A4280" s="3"/>
      <c r="B4280" s="3"/>
      <c r="G4280" s="14"/>
      <c r="H4280" s="14"/>
      <c r="I4280" s="14"/>
    </row>
    <row r="4281">
      <c r="A4281" s="3"/>
      <c r="B4281" s="3"/>
      <c r="G4281" s="14"/>
      <c r="H4281" s="14"/>
      <c r="I4281" s="14"/>
    </row>
    <row r="4282">
      <c r="A4282" s="3"/>
      <c r="B4282" s="3"/>
      <c r="G4282" s="14"/>
      <c r="H4282" s="14"/>
      <c r="I4282" s="14"/>
    </row>
    <row r="4283">
      <c r="A4283" s="3"/>
      <c r="B4283" s="3"/>
      <c r="G4283" s="14"/>
      <c r="H4283" s="14"/>
      <c r="I4283" s="14"/>
    </row>
    <row r="4284">
      <c r="A4284" s="3"/>
      <c r="B4284" s="3"/>
      <c r="G4284" s="14"/>
      <c r="H4284" s="14"/>
      <c r="I4284" s="14"/>
    </row>
    <row r="4285">
      <c r="A4285" s="3"/>
      <c r="B4285" s="3"/>
      <c r="G4285" s="14"/>
      <c r="H4285" s="14"/>
      <c r="I4285" s="14"/>
    </row>
    <row r="4286">
      <c r="A4286" s="3"/>
      <c r="B4286" s="3"/>
      <c r="G4286" s="14"/>
      <c r="H4286" s="14"/>
      <c r="I4286" s="14"/>
    </row>
    <row r="4287">
      <c r="A4287" s="3"/>
      <c r="B4287" s="3"/>
      <c r="G4287" s="14"/>
      <c r="H4287" s="14"/>
      <c r="I4287" s="14"/>
    </row>
    <row r="4288">
      <c r="A4288" s="3"/>
      <c r="B4288" s="3"/>
      <c r="G4288" s="14"/>
      <c r="H4288" s="14"/>
      <c r="I4288" s="14"/>
    </row>
    <row r="4289">
      <c r="A4289" s="3"/>
      <c r="B4289" s="3"/>
      <c r="G4289" s="14"/>
      <c r="H4289" s="14"/>
      <c r="I4289" s="14"/>
    </row>
    <row r="4290">
      <c r="A4290" s="3"/>
      <c r="B4290" s="3"/>
      <c r="G4290" s="14"/>
      <c r="H4290" s="14"/>
      <c r="I4290" s="14"/>
    </row>
    <row r="4291">
      <c r="A4291" s="3"/>
      <c r="B4291" s="3"/>
      <c r="G4291" s="14"/>
      <c r="H4291" s="14"/>
      <c r="I4291" s="14"/>
    </row>
    <row r="4292">
      <c r="A4292" s="3"/>
      <c r="B4292" s="3"/>
      <c r="G4292" s="14"/>
      <c r="H4292" s="14"/>
      <c r="I4292" s="14"/>
    </row>
    <row r="4293">
      <c r="A4293" s="3"/>
      <c r="B4293" s="3"/>
      <c r="G4293" s="14"/>
      <c r="H4293" s="14"/>
      <c r="I4293" s="14"/>
    </row>
    <row r="4294">
      <c r="A4294" s="3"/>
      <c r="B4294" s="3"/>
      <c r="G4294" s="14"/>
      <c r="H4294" s="14"/>
      <c r="I4294" s="14"/>
    </row>
    <row r="4295">
      <c r="A4295" s="3"/>
      <c r="B4295" s="3"/>
      <c r="G4295" s="14"/>
      <c r="H4295" s="14"/>
      <c r="I4295" s="14"/>
    </row>
    <row r="4296">
      <c r="A4296" s="3"/>
      <c r="B4296" s="3"/>
      <c r="G4296" s="14"/>
      <c r="H4296" s="14"/>
      <c r="I4296" s="14"/>
    </row>
    <row r="4297">
      <c r="A4297" s="3"/>
      <c r="B4297" s="3"/>
      <c r="G4297" s="14"/>
      <c r="H4297" s="14"/>
      <c r="I4297" s="14"/>
    </row>
    <row r="4298">
      <c r="A4298" s="3"/>
      <c r="B4298" s="3"/>
      <c r="G4298" s="14"/>
      <c r="H4298" s="14"/>
      <c r="I4298" s="14"/>
    </row>
    <row r="4299">
      <c r="A4299" s="3"/>
      <c r="B4299" s="3"/>
      <c r="G4299" s="14"/>
      <c r="H4299" s="14"/>
      <c r="I4299" s="14"/>
    </row>
    <row r="4300">
      <c r="A4300" s="3"/>
      <c r="B4300" s="3"/>
      <c r="G4300" s="14"/>
      <c r="H4300" s="14"/>
      <c r="I4300" s="14"/>
    </row>
    <row r="4301">
      <c r="A4301" s="3"/>
      <c r="B4301" s="3"/>
      <c r="G4301" s="14"/>
      <c r="H4301" s="14"/>
      <c r="I4301" s="14"/>
    </row>
    <row r="4302">
      <c r="A4302" s="3"/>
      <c r="B4302" s="3"/>
      <c r="G4302" s="14"/>
      <c r="H4302" s="14"/>
      <c r="I4302" s="14"/>
    </row>
    <row r="4303">
      <c r="A4303" s="3"/>
      <c r="B4303" s="3"/>
      <c r="G4303" s="14"/>
      <c r="H4303" s="14"/>
      <c r="I4303" s="14"/>
    </row>
    <row r="4304">
      <c r="A4304" s="3"/>
      <c r="B4304" s="3"/>
      <c r="G4304" s="14"/>
      <c r="H4304" s="14"/>
      <c r="I4304" s="14"/>
    </row>
    <row r="4305">
      <c r="A4305" s="3"/>
      <c r="B4305" s="3"/>
      <c r="G4305" s="14"/>
      <c r="H4305" s="14"/>
      <c r="I4305" s="14"/>
    </row>
    <row r="4306">
      <c r="A4306" s="3"/>
      <c r="B4306" s="3"/>
      <c r="G4306" s="14"/>
      <c r="H4306" s="14"/>
      <c r="I4306" s="14"/>
    </row>
    <row r="4307">
      <c r="A4307" s="3"/>
      <c r="B4307" s="3"/>
      <c r="G4307" s="14"/>
      <c r="H4307" s="14"/>
      <c r="I4307" s="14"/>
    </row>
    <row r="4308">
      <c r="A4308" s="3"/>
      <c r="B4308" s="3"/>
      <c r="G4308" s="14"/>
      <c r="H4308" s="14"/>
      <c r="I4308" s="14"/>
    </row>
    <row r="4309">
      <c r="A4309" s="3"/>
      <c r="B4309" s="3"/>
      <c r="G4309" s="14"/>
      <c r="H4309" s="14"/>
      <c r="I4309" s="14"/>
    </row>
    <row r="4310">
      <c r="A4310" s="3"/>
      <c r="B4310" s="3"/>
      <c r="G4310" s="14"/>
      <c r="H4310" s="14"/>
      <c r="I4310" s="14"/>
    </row>
    <row r="4311">
      <c r="A4311" s="3"/>
      <c r="B4311" s="3"/>
      <c r="G4311" s="14"/>
      <c r="H4311" s="14"/>
      <c r="I4311" s="14"/>
    </row>
    <row r="4312">
      <c r="A4312" s="3"/>
      <c r="B4312" s="3"/>
      <c r="G4312" s="14"/>
      <c r="H4312" s="14"/>
      <c r="I4312" s="14"/>
    </row>
    <row r="4313">
      <c r="A4313" s="3"/>
      <c r="B4313" s="3"/>
      <c r="G4313" s="14"/>
      <c r="H4313" s="14"/>
      <c r="I4313" s="14"/>
    </row>
    <row r="4314">
      <c r="A4314" s="3"/>
      <c r="B4314" s="3"/>
      <c r="G4314" s="14"/>
      <c r="H4314" s="14"/>
      <c r="I4314" s="14"/>
    </row>
    <row r="4315">
      <c r="A4315" s="3"/>
      <c r="B4315" s="3"/>
      <c r="G4315" s="14"/>
      <c r="H4315" s="14"/>
      <c r="I4315" s="14"/>
    </row>
    <row r="4316">
      <c r="A4316" s="3"/>
      <c r="B4316" s="3"/>
      <c r="G4316" s="14"/>
      <c r="H4316" s="14"/>
      <c r="I4316" s="14"/>
    </row>
    <row r="4317">
      <c r="A4317" s="3"/>
      <c r="B4317" s="3"/>
      <c r="G4317" s="14"/>
      <c r="H4317" s="14"/>
      <c r="I4317" s="14"/>
    </row>
    <row r="4318">
      <c r="A4318" s="3"/>
      <c r="B4318" s="3"/>
      <c r="G4318" s="14"/>
      <c r="H4318" s="14"/>
      <c r="I4318" s="14"/>
    </row>
    <row r="4319">
      <c r="A4319" s="3"/>
      <c r="B4319" s="3"/>
      <c r="G4319" s="14"/>
      <c r="H4319" s="14"/>
      <c r="I4319" s="14"/>
    </row>
    <row r="4320">
      <c r="A4320" s="3"/>
      <c r="B4320" s="3"/>
      <c r="G4320" s="14"/>
      <c r="H4320" s="14"/>
      <c r="I4320" s="14"/>
    </row>
    <row r="4321">
      <c r="A4321" s="3"/>
      <c r="B4321" s="3"/>
      <c r="G4321" s="14"/>
      <c r="H4321" s="14"/>
      <c r="I4321" s="14"/>
    </row>
    <row r="4322">
      <c r="A4322" s="3"/>
      <c r="B4322" s="3"/>
      <c r="G4322" s="14"/>
      <c r="H4322" s="14"/>
      <c r="I4322" s="14"/>
    </row>
    <row r="4323">
      <c r="A4323" s="3"/>
      <c r="B4323" s="3"/>
      <c r="G4323" s="14"/>
      <c r="H4323" s="14"/>
      <c r="I4323" s="14"/>
    </row>
    <row r="4324">
      <c r="A4324" s="3"/>
      <c r="B4324" s="3"/>
      <c r="G4324" s="14"/>
      <c r="H4324" s="14"/>
      <c r="I4324" s="14"/>
    </row>
    <row r="4325">
      <c r="A4325" s="3"/>
      <c r="B4325" s="3"/>
      <c r="G4325" s="14"/>
      <c r="H4325" s="14"/>
      <c r="I4325" s="14"/>
    </row>
    <row r="4326">
      <c r="A4326" s="3"/>
      <c r="B4326" s="3"/>
      <c r="G4326" s="14"/>
      <c r="H4326" s="14"/>
      <c r="I4326" s="14"/>
    </row>
    <row r="4327">
      <c r="A4327" s="3"/>
      <c r="B4327" s="3"/>
      <c r="G4327" s="14"/>
      <c r="H4327" s="14"/>
      <c r="I4327" s="14"/>
    </row>
    <row r="4328">
      <c r="A4328" s="3"/>
      <c r="B4328" s="3"/>
      <c r="G4328" s="14"/>
      <c r="H4328" s="14"/>
      <c r="I4328" s="14"/>
    </row>
    <row r="4329">
      <c r="A4329" s="3"/>
      <c r="B4329" s="3"/>
      <c r="G4329" s="14"/>
      <c r="H4329" s="14"/>
      <c r="I4329" s="14"/>
    </row>
    <row r="4330">
      <c r="A4330" s="3"/>
      <c r="B4330" s="3"/>
      <c r="G4330" s="14"/>
      <c r="H4330" s="14"/>
      <c r="I4330" s="14"/>
    </row>
    <row r="4331">
      <c r="A4331" s="3"/>
      <c r="B4331" s="3"/>
      <c r="G4331" s="14"/>
      <c r="H4331" s="14"/>
      <c r="I4331" s="14"/>
    </row>
    <row r="4332">
      <c r="A4332" s="3"/>
      <c r="B4332" s="3"/>
      <c r="G4332" s="14"/>
      <c r="H4332" s="14"/>
      <c r="I4332" s="14"/>
    </row>
    <row r="4333">
      <c r="A4333" s="3"/>
      <c r="B4333" s="3"/>
      <c r="G4333" s="14"/>
      <c r="H4333" s="14"/>
      <c r="I4333" s="14"/>
    </row>
    <row r="4334">
      <c r="A4334" s="3"/>
      <c r="B4334" s="3"/>
      <c r="G4334" s="14"/>
      <c r="H4334" s="14"/>
      <c r="I4334" s="14"/>
    </row>
    <row r="4335">
      <c r="A4335" s="3"/>
      <c r="B4335" s="3"/>
      <c r="G4335" s="14"/>
      <c r="H4335" s="14"/>
      <c r="I4335" s="14"/>
    </row>
    <row r="4336">
      <c r="A4336" s="3"/>
      <c r="B4336" s="3"/>
      <c r="G4336" s="14"/>
      <c r="H4336" s="14"/>
      <c r="I4336" s="14"/>
    </row>
    <row r="4337">
      <c r="A4337" s="3"/>
      <c r="B4337" s="3"/>
      <c r="G4337" s="14"/>
      <c r="H4337" s="14"/>
      <c r="I4337" s="14"/>
    </row>
    <row r="4338">
      <c r="A4338" s="3"/>
      <c r="B4338" s="3"/>
      <c r="G4338" s="14"/>
      <c r="H4338" s="14"/>
      <c r="I4338" s="14"/>
    </row>
    <row r="4339">
      <c r="A4339" s="3"/>
      <c r="B4339" s="3"/>
      <c r="G4339" s="14"/>
      <c r="H4339" s="14"/>
      <c r="I4339" s="14"/>
    </row>
    <row r="4340">
      <c r="A4340" s="3"/>
      <c r="B4340" s="3"/>
      <c r="G4340" s="14"/>
      <c r="H4340" s="14"/>
      <c r="I4340" s="14"/>
    </row>
    <row r="4341">
      <c r="A4341" s="3"/>
      <c r="B4341" s="3"/>
      <c r="G4341" s="14"/>
      <c r="H4341" s="14"/>
      <c r="I4341" s="14"/>
    </row>
    <row r="4342">
      <c r="A4342" s="3"/>
      <c r="B4342" s="3"/>
      <c r="G4342" s="14"/>
      <c r="H4342" s="14"/>
      <c r="I4342" s="14"/>
    </row>
    <row r="4343">
      <c r="A4343" s="3"/>
      <c r="B4343" s="3"/>
      <c r="G4343" s="14"/>
      <c r="H4343" s="14"/>
      <c r="I4343" s="14"/>
    </row>
    <row r="4344">
      <c r="A4344" s="3"/>
      <c r="B4344" s="3"/>
      <c r="G4344" s="14"/>
      <c r="H4344" s="14"/>
      <c r="I4344" s="14"/>
    </row>
    <row r="4345">
      <c r="A4345" s="3"/>
      <c r="B4345" s="3"/>
      <c r="G4345" s="14"/>
      <c r="H4345" s="14"/>
      <c r="I4345" s="14"/>
    </row>
    <row r="4346">
      <c r="A4346" s="3"/>
      <c r="B4346" s="3"/>
      <c r="G4346" s="14"/>
      <c r="H4346" s="14"/>
      <c r="I4346" s="14"/>
    </row>
    <row r="4347">
      <c r="A4347" s="3"/>
      <c r="B4347" s="3"/>
      <c r="G4347" s="14"/>
      <c r="H4347" s="14"/>
      <c r="I4347" s="14"/>
    </row>
    <row r="4348">
      <c r="A4348" s="3"/>
      <c r="B4348" s="3"/>
      <c r="G4348" s="14"/>
      <c r="H4348" s="14"/>
      <c r="I4348" s="14"/>
    </row>
    <row r="4349">
      <c r="A4349" s="3"/>
      <c r="B4349" s="3"/>
      <c r="G4349" s="14"/>
      <c r="H4349" s="14"/>
      <c r="I4349" s="14"/>
    </row>
    <row r="4350">
      <c r="A4350" s="3"/>
      <c r="B4350" s="3"/>
      <c r="G4350" s="14"/>
      <c r="H4350" s="14"/>
      <c r="I4350" s="14"/>
    </row>
    <row r="4351">
      <c r="A4351" s="3"/>
      <c r="B4351" s="3"/>
      <c r="G4351" s="14"/>
      <c r="H4351" s="14"/>
      <c r="I4351" s="14"/>
    </row>
    <row r="4352">
      <c r="A4352" s="3"/>
      <c r="B4352" s="3"/>
      <c r="G4352" s="14"/>
      <c r="H4352" s="14"/>
      <c r="I4352" s="14"/>
    </row>
    <row r="4353">
      <c r="A4353" s="3"/>
      <c r="B4353" s="3"/>
      <c r="G4353" s="14"/>
      <c r="H4353" s="14"/>
      <c r="I4353" s="14"/>
    </row>
    <row r="4354">
      <c r="A4354" s="3"/>
      <c r="B4354" s="3"/>
      <c r="G4354" s="14"/>
      <c r="H4354" s="14"/>
      <c r="I4354" s="14"/>
    </row>
    <row r="4355">
      <c r="A4355" s="3"/>
      <c r="B4355" s="3"/>
      <c r="G4355" s="14"/>
      <c r="H4355" s="14"/>
      <c r="I4355" s="14"/>
    </row>
    <row r="4356">
      <c r="A4356" s="3"/>
      <c r="B4356" s="3"/>
      <c r="G4356" s="14"/>
      <c r="H4356" s="14"/>
      <c r="I4356" s="14"/>
    </row>
    <row r="4357">
      <c r="A4357" s="3"/>
      <c r="B4357" s="3"/>
      <c r="G4357" s="14"/>
      <c r="H4357" s="14"/>
      <c r="I4357" s="14"/>
    </row>
    <row r="4358">
      <c r="A4358" s="3"/>
      <c r="B4358" s="3"/>
      <c r="G4358" s="14"/>
      <c r="H4358" s="14"/>
      <c r="I4358" s="14"/>
    </row>
    <row r="4359">
      <c r="A4359" s="3"/>
      <c r="B4359" s="3"/>
      <c r="G4359" s="14"/>
      <c r="H4359" s="14"/>
      <c r="I4359" s="14"/>
    </row>
    <row r="4360">
      <c r="A4360" s="3"/>
      <c r="B4360" s="3"/>
      <c r="G4360" s="14"/>
      <c r="H4360" s="14"/>
      <c r="I4360" s="14"/>
    </row>
    <row r="4361">
      <c r="A4361" s="3"/>
      <c r="B4361" s="3"/>
      <c r="G4361" s="14"/>
      <c r="H4361" s="14"/>
      <c r="I4361" s="14"/>
    </row>
    <row r="4362">
      <c r="A4362" s="3"/>
      <c r="B4362" s="3"/>
      <c r="G4362" s="14"/>
      <c r="H4362" s="14"/>
      <c r="I4362" s="14"/>
    </row>
    <row r="4363">
      <c r="A4363" s="3"/>
      <c r="B4363" s="3"/>
      <c r="G4363" s="14"/>
      <c r="H4363" s="14"/>
      <c r="I4363" s="14"/>
    </row>
    <row r="4364">
      <c r="A4364" s="3"/>
      <c r="B4364" s="3"/>
      <c r="G4364" s="14"/>
      <c r="H4364" s="14"/>
      <c r="I4364" s="14"/>
    </row>
    <row r="4365">
      <c r="A4365" s="3"/>
      <c r="B4365" s="3"/>
      <c r="G4365" s="14"/>
      <c r="H4365" s="14"/>
      <c r="I4365" s="14"/>
    </row>
    <row r="4366">
      <c r="A4366" s="3"/>
      <c r="B4366" s="3"/>
      <c r="G4366" s="14"/>
      <c r="H4366" s="14"/>
      <c r="I4366" s="14"/>
    </row>
    <row r="4367">
      <c r="A4367" s="3"/>
      <c r="B4367" s="3"/>
      <c r="G4367" s="14"/>
      <c r="H4367" s="14"/>
      <c r="I4367" s="14"/>
    </row>
    <row r="4368">
      <c r="A4368" s="3"/>
      <c r="B4368" s="3"/>
      <c r="G4368" s="14"/>
      <c r="H4368" s="14"/>
      <c r="I4368" s="14"/>
    </row>
    <row r="4369">
      <c r="A4369" s="3"/>
      <c r="B4369" s="3"/>
      <c r="G4369" s="14"/>
      <c r="H4369" s="14"/>
      <c r="I4369" s="14"/>
    </row>
    <row r="4370">
      <c r="A4370" s="3"/>
      <c r="B4370" s="3"/>
      <c r="G4370" s="14"/>
      <c r="H4370" s="14"/>
      <c r="I4370" s="14"/>
    </row>
    <row r="4371">
      <c r="A4371" s="3"/>
      <c r="B4371" s="3"/>
      <c r="G4371" s="14"/>
      <c r="H4371" s="14"/>
      <c r="I4371" s="14"/>
    </row>
    <row r="4372">
      <c r="A4372" s="3"/>
      <c r="B4372" s="3"/>
      <c r="G4372" s="14"/>
      <c r="H4372" s="14"/>
      <c r="I4372" s="14"/>
    </row>
    <row r="4373">
      <c r="A4373" s="3"/>
      <c r="B4373" s="3"/>
      <c r="G4373" s="14"/>
      <c r="H4373" s="14"/>
      <c r="I4373" s="14"/>
    </row>
    <row r="4374">
      <c r="A4374" s="3"/>
      <c r="B4374" s="3"/>
      <c r="G4374" s="14"/>
      <c r="H4374" s="14"/>
      <c r="I4374" s="14"/>
    </row>
    <row r="4375">
      <c r="A4375" s="3"/>
      <c r="B4375" s="3"/>
      <c r="G4375" s="14"/>
      <c r="H4375" s="14"/>
      <c r="I4375" s="14"/>
    </row>
    <row r="4376">
      <c r="A4376" s="3"/>
      <c r="B4376" s="3"/>
      <c r="G4376" s="14"/>
      <c r="H4376" s="14"/>
      <c r="I4376" s="14"/>
    </row>
    <row r="4377">
      <c r="A4377" s="3"/>
      <c r="B4377" s="3"/>
      <c r="G4377" s="14"/>
      <c r="H4377" s="14"/>
      <c r="I4377" s="14"/>
    </row>
    <row r="4378">
      <c r="A4378" s="3"/>
      <c r="B4378" s="3"/>
      <c r="G4378" s="14"/>
      <c r="H4378" s="14"/>
      <c r="I4378" s="14"/>
    </row>
    <row r="4379">
      <c r="A4379" s="3"/>
      <c r="B4379" s="3"/>
      <c r="G4379" s="14"/>
      <c r="H4379" s="14"/>
      <c r="I4379" s="14"/>
    </row>
    <row r="4380">
      <c r="A4380" s="3"/>
      <c r="B4380" s="3"/>
      <c r="G4380" s="14"/>
      <c r="H4380" s="14"/>
      <c r="I4380" s="14"/>
    </row>
    <row r="4381">
      <c r="A4381" s="3"/>
      <c r="B4381" s="3"/>
      <c r="G4381" s="14"/>
      <c r="H4381" s="14"/>
      <c r="I4381" s="14"/>
    </row>
    <row r="4382">
      <c r="A4382" s="3"/>
      <c r="B4382" s="3"/>
      <c r="G4382" s="14"/>
      <c r="H4382" s="14"/>
      <c r="I4382" s="14"/>
    </row>
    <row r="4383">
      <c r="A4383" s="3"/>
      <c r="B4383" s="3"/>
      <c r="G4383" s="14"/>
      <c r="H4383" s="14"/>
      <c r="I4383" s="14"/>
    </row>
    <row r="4384">
      <c r="A4384" s="3"/>
      <c r="B4384" s="3"/>
      <c r="G4384" s="14"/>
      <c r="H4384" s="14"/>
      <c r="I4384" s="14"/>
    </row>
    <row r="4385">
      <c r="A4385" s="3"/>
      <c r="B4385" s="3"/>
      <c r="G4385" s="14"/>
      <c r="H4385" s="14"/>
      <c r="I4385" s="14"/>
    </row>
    <row r="4386">
      <c r="A4386" s="3"/>
      <c r="B4386" s="3"/>
      <c r="G4386" s="14"/>
      <c r="H4386" s="14"/>
      <c r="I4386" s="14"/>
    </row>
    <row r="4387">
      <c r="A4387" s="3"/>
      <c r="B4387" s="3"/>
      <c r="G4387" s="14"/>
      <c r="H4387" s="14"/>
      <c r="I4387" s="14"/>
    </row>
    <row r="4388">
      <c r="A4388" s="3"/>
      <c r="B4388" s="3"/>
      <c r="G4388" s="14"/>
      <c r="H4388" s="14"/>
      <c r="I4388" s="14"/>
    </row>
    <row r="4389">
      <c r="A4389" s="3"/>
      <c r="B4389" s="3"/>
      <c r="G4389" s="14"/>
      <c r="H4389" s="14"/>
      <c r="I4389" s="14"/>
    </row>
    <row r="4390">
      <c r="A4390" s="3"/>
      <c r="B4390" s="3"/>
      <c r="G4390" s="14"/>
      <c r="H4390" s="14"/>
      <c r="I4390" s="14"/>
    </row>
    <row r="4391">
      <c r="A4391" s="3"/>
      <c r="B4391" s="3"/>
      <c r="G4391" s="14"/>
      <c r="H4391" s="14"/>
      <c r="I4391" s="14"/>
    </row>
    <row r="4392">
      <c r="A4392" s="3"/>
      <c r="B4392" s="3"/>
      <c r="G4392" s="14"/>
      <c r="H4392" s="14"/>
      <c r="I4392" s="14"/>
    </row>
    <row r="4393">
      <c r="A4393" s="3"/>
      <c r="B4393" s="3"/>
      <c r="G4393" s="14"/>
      <c r="H4393" s="14"/>
      <c r="I4393" s="14"/>
    </row>
    <row r="4394">
      <c r="A4394" s="3"/>
      <c r="B4394" s="3"/>
      <c r="G4394" s="14"/>
      <c r="H4394" s="14"/>
      <c r="I4394" s="14"/>
    </row>
    <row r="4395">
      <c r="A4395" s="3"/>
      <c r="B4395" s="3"/>
      <c r="G4395" s="14"/>
      <c r="H4395" s="14"/>
      <c r="I4395" s="14"/>
    </row>
    <row r="4396">
      <c r="A4396" s="3"/>
      <c r="B4396" s="3"/>
      <c r="G4396" s="14"/>
      <c r="H4396" s="14"/>
      <c r="I4396" s="14"/>
    </row>
    <row r="4397">
      <c r="A4397" s="3"/>
      <c r="B4397" s="3"/>
      <c r="G4397" s="14"/>
      <c r="H4397" s="14"/>
      <c r="I4397" s="14"/>
    </row>
    <row r="4398">
      <c r="A4398" s="3"/>
      <c r="B4398" s="3"/>
      <c r="G4398" s="14"/>
      <c r="H4398" s="14"/>
      <c r="I4398" s="1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86"/>
    <col customWidth="1" min="2" max="2" width="22.43"/>
    <col customWidth="1" min="11" max="11" width="17.71"/>
  </cols>
  <sheetData>
    <row r="1">
      <c r="B1" s="2"/>
      <c r="C1" s="2"/>
      <c r="D1" s="2"/>
      <c r="E1" s="2"/>
      <c r="F1" s="3"/>
      <c r="G1" s="15"/>
      <c r="K1" s="13"/>
      <c r="L1" s="13"/>
    </row>
    <row r="2">
      <c r="B2" s="2"/>
      <c r="C2" s="2"/>
      <c r="D2" s="2"/>
      <c r="E2" s="2"/>
      <c r="F2" s="3"/>
      <c r="G2" s="4"/>
      <c r="K2" s="13"/>
      <c r="L2" s="13"/>
    </row>
    <row r="3">
      <c r="A3" s="8"/>
      <c r="B3" s="2" t="s">
        <v>2</v>
      </c>
      <c r="C3" s="2" t="s">
        <v>3</v>
      </c>
      <c r="D3" s="2" t="s">
        <v>4</v>
      </c>
      <c r="E3" s="2" t="s">
        <v>5</v>
      </c>
      <c r="F3" s="3" t="s">
        <v>3498</v>
      </c>
      <c r="G3" s="13" t="s">
        <v>42</v>
      </c>
      <c r="H3" s="13" t="s">
        <v>3499</v>
      </c>
      <c r="I3" s="13" t="s">
        <v>3500</v>
      </c>
      <c r="J3" s="16" t="s">
        <v>3501</v>
      </c>
      <c r="K3" s="11" t="s">
        <v>3502</v>
      </c>
      <c r="L3" s="13" t="s">
        <v>3503</v>
      </c>
      <c r="M3" s="13" t="s">
        <v>3504</v>
      </c>
      <c r="N3" s="13" t="s">
        <v>3505</v>
      </c>
      <c r="O3" s="13" t="s">
        <v>3506</v>
      </c>
      <c r="P3" s="2" t="s">
        <v>3507</v>
      </c>
    </row>
    <row r="4">
      <c r="A4" s="3" t="str">
        <f t="shared" ref="A4:A38" si="1">LEFT(B4,18)</f>
        <v>Con_01m_m67_a3_001</v>
      </c>
      <c r="B4" s="9" t="s">
        <v>6</v>
      </c>
      <c r="C4" s="12">
        <v>39.43111</v>
      </c>
      <c r="D4" s="12">
        <v>497.8237</v>
      </c>
      <c r="E4" s="12">
        <v>0.4944</v>
      </c>
      <c r="F4" s="2">
        <v>211.0</v>
      </c>
      <c r="G4" s="14">
        <f>sumif(RawPTData!$B:$B,A4,RawPTData!D:D)/countif(RawPTData!$B:$B,A4)</f>
        <v>18.28205128</v>
      </c>
      <c r="H4" s="14">
        <f>sumif(RawPTData!$B:$B,A4,RawPTData!E:E)/countif(RawPTData!$B:$B,A4)</f>
        <v>4780.578474</v>
      </c>
      <c r="I4" s="14">
        <f>sumif(RawPTData!$B:$B,A4,RawPTData!F:F)/countif(RawPTData!$B:$B,A4)</f>
        <v>0.4902040769</v>
      </c>
      <c r="J4" s="14">
        <f>COUNTIF(RawPTData!B:B,A4)/C4</f>
        <v>1.978133509</v>
      </c>
      <c r="K4" s="17">
        <f>countifs(RawPTData!$B:$B,A4,RawPTData!$D:$D,"&lt;32")*600/C4/F4</f>
        <v>4.615404469</v>
      </c>
      <c r="L4" s="14">
        <f t="shared" ref="L4:L38" si="2">J4/F4*10*60</f>
        <v>5.625024197</v>
      </c>
      <c r="M4" s="17">
        <f>countifs(RawPTData!$B:$B,$A4,RawPTData!$D:$D,"&lt;32")/countif(RawPTData!$B:$B,$A4)*100</f>
        <v>82.05128205</v>
      </c>
      <c r="N4" s="17">
        <f>countifs(RawPTData!$B:$B,$A4,RawPTData!$D:$D,"&gt;28")/countif(RawPTData!$B:$B,$A4)*100</f>
        <v>19.23076923</v>
      </c>
      <c r="O4" s="17" t="str">
        <f>countifs(RawPTData!$B:$B,#REF!,RawPTData!$D:$D,"&gt;100")/countif(RawPTData!$B:$B,#REF!)*100</f>
        <v>#DIV/0!</v>
      </c>
      <c r="P4" s="14" t="str">
        <f>sumif(RawPTData!$B:$B,#REF!,RawPTData!J:J)/countif(RawPTData!$B:$B,#REF!)</f>
        <v>#DIV/0!</v>
      </c>
    </row>
    <row r="5">
      <c r="A5" s="3" t="str">
        <f t="shared" si="1"/>
        <v>Con_01m_m67_a3_003</v>
      </c>
      <c r="B5" s="9" t="s">
        <v>7</v>
      </c>
      <c r="C5" s="12">
        <v>73.04889</v>
      </c>
      <c r="D5" s="12">
        <v>194.8537</v>
      </c>
      <c r="E5" s="12">
        <v>0.55335</v>
      </c>
      <c r="F5" s="2">
        <v>211.0</v>
      </c>
      <c r="G5" s="14">
        <f>sumif(RawPTData!$B:$B,A5,RawPTData!D:D)/countif(RawPTData!$B:$B,A5)</f>
        <v>16.37037037</v>
      </c>
      <c r="H5" s="14">
        <f>sumif(RawPTData!$B:$B,A5,RawPTData!E:E)/countif(RawPTData!$B:$B,A5)</f>
        <v>1807.877593</v>
      </c>
      <c r="I5" s="14">
        <f>sumif(RawPTData!$B:$B,A5,RawPTData!F:F)/countif(RawPTData!$B:$B,A5)</f>
        <v>0.586903284</v>
      </c>
      <c r="J5" s="14">
        <f>COUNTIF(RawPTData!B:B,A5)/C5</f>
        <v>1.108846418</v>
      </c>
      <c r="K5" s="17">
        <f>countifs(RawPTData!$B:$B,A5,RawPTData!$D:$D,"&lt;32")*600/C5/F5</f>
        <v>2.802771356</v>
      </c>
      <c r="L5" s="14">
        <f t="shared" si="2"/>
        <v>3.153117776</v>
      </c>
      <c r="M5" s="17">
        <f>countifs(RawPTData!$B:$B,A5,RawPTData!$D:$D,"&lt;32")/countif(RawPTData!$B:$B,A5)*100</f>
        <v>88.88888889</v>
      </c>
      <c r="N5" s="17">
        <f>countifs(RawPTData!$B:$B,$A5,RawPTData!$D:$D,"&gt;28")/countif(RawPTData!$B:$B,$A5)*100</f>
        <v>12.34567901</v>
      </c>
      <c r="O5" s="17" t="str">
        <f>countifs(RawPTData!$B:$B,#REF!,RawPTData!$D:$D,"&gt;100")/countif(RawPTData!$B:$B,#REF!)*100</f>
        <v>#DIV/0!</v>
      </c>
      <c r="P5" s="14" t="str">
        <f>sumif(RawPTData!$B:$B,#REF!,RawPTData!J:J)/countif(RawPTData!$B:$B,#REF!)</f>
        <v>#DIV/0!</v>
      </c>
    </row>
    <row r="6">
      <c r="A6" s="3" t="str">
        <f t="shared" si="1"/>
        <v>con_02m_m67_a3_002</v>
      </c>
      <c r="B6" s="9" t="s">
        <v>8</v>
      </c>
      <c r="C6" s="12">
        <v>47.39556</v>
      </c>
      <c r="D6" s="12">
        <v>276.4059</v>
      </c>
      <c r="E6" s="12">
        <v>0.59371</v>
      </c>
      <c r="F6" s="2">
        <v>211.0</v>
      </c>
      <c r="G6" s="14">
        <f>sumif(RawPTData!$B:$B,A6,RawPTData!D:D)/countif(RawPTData!$B:$B,A6)</f>
        <v>18.98717949</v>
      </c>
      <c r="H6" s="14">
        <f>sumif(RawPTData!$B:$B,A6,RawPTData!E:E)/countif(RawPTData!$B:$B,A6)</f>
        <v>2716.074064</v>
      </c>
      <c r="I6" s="14">
        <f>sumif(RawPTData!$B:$B,A6,RawPTData!F:F)/countif(RawPTData!$B:$B,A6)</f>
        <v>0.6289604744</v>
      </c>
      <c r="J6" s="14">
        <f>COUNTIF(RawPTData!B:B,A6)/C6</f>
        <v>1.645723777</v>
      </c>
      <c r="K6" s="17">
        <f>countifs(RawPTData!$B:$B,A6,RawPTData!$D:$D,"&lt;32")*600/C6/F6</f>
        <v>3.839822155</v>
      </c>
      <c r="L6" s="14">
        <f t="shared" si="2"/>
        <v>4.679783251</v>
      </c>
      <c r="M6" s="17">
        <f>countifs(RawPTData!$B:$B,A6,RawPTData!$D:$D,"&lt;32")/countif(RawPTData!$B:$B,A6)*100</f>
        <v>82.05128205</v>
      </c>
      <c r="N6" s="17">
        <f>countifs(RawPTData!$B:$B,$A6,RawPTData!$D:$D,"&gt;28")/countif(RawPTData!$B:$B,$A6)*100</f>
        <v>17.94871795</v>
      </c>
      <c r="O6" s="17" t="str">
        <f>countifs(RawPTData!$B:$B,#REF!,RawPTData!$D:$D,"&gt;100")/countif(RawPTData!$B:$B,#REF!)*100</f>
        <v>#DIV/0!</v>
      </c>
      <c r="P6" s="14" t="str">
        <f>sumif(RawPTData!$B:$B,#REF!,RawPTData!J:J)/countif(RawPTData!$B:$B,#REF!)</f>
        <v>#DIV/0!</v>
      </c>
    </row>
    <row r="7">
      <c r="A7" s="3" t="str">
        <f t="shared" si="1"/>
        <v>con_03m_m67_a3_001</v>
      </c>
      <c r="B7" s="9" t="s">
        <v>9</v>
      </c>
      <c r="C7" s="12">
        <v>117.9733</v>
      </c>
      <c r="D7" s="12">
        <v>356.4824</v>
      </c>
      <c r="E7" s="12">
        <v>0.73968</v>
      </c>
      <c r="F7" s="2">
        <v>211.0</v>
      </c>
      <c r="G7" s="14">
        <f>sumif(RawPTData!$B:$B,A7,RawPTData!D:D)/countif(RawPTData!$B:$B,A7)</f>
        <v>19.2688172</v>
      </c>
      <c r="H7" s="14">
        <f>sumif(RawPTData!$B:$B,A7,RawPTData!E:E)/countif(RawPTData!$B:$B,A7)</f>
        <v>4097.352989</v>
      </c>
      <c r="I7" s="14">
        <f>sumif(RawPTData!$B:$B,A7,RawPTData!F:F)/countif(RawPTData!$B:$B,A7)</f>
        <v>0.8259595054</v>
      </c>
      <c r="J7" s="14">
        <f>COUNTIF(RawPTData!B:B,A7)/C7</f>
        <v>0.788313966</v>
      </c>
      <c r="K7" s="17">
        <f>countifs(RawPTData!$B:$B,A7,RawPTData!$D:$D,"&lt;32")*600/C7/F7</f>
        <v>1.831886911</v>
      </c>
      <c r="L7" s="14">
        <f t="shared" si="2"/>
        <v>2.241651088</v>
      </c>
      <c r="M7" s="17">
        <f>countifs(RawPTData!$B:$B,A7,RawPTData!$D:$D,"&lt;32")/countif(RawPTData!$B:$B,A7)*100</f>
        <v>81.72043011</v>
      </c>
      <c r="N7" s="17">
        <f>countifs(RawPTData!$B:$B,$A7,RawPTData!$D:$D,"&gt;28")/countif(RawPTData!$B:$B,$A7)*100</f>
        <v>19.35483871</v>
      </c>
      <c r="O7" s="17"/>
      <c r="P7" s="14"/>
    </row>
    <row r="8">
      <c r="A8" s="3" t="str">
        <f t="shared" si="1"/>
        <v>con_03m_m67_a3_002</v>
      </c>
      <c r="B8" s="9" t="s">
        <v>10</v>
      </c>
      <c r="C8" s="12">
        <v>46.02667</v>
      </c>
      <c r="D8" s="12">
        <v>345.0935</v>
      </c>
      <c r="E8" s="12">
        <v>0.59997</v>
      </c>
      <c r="F8" s="2">
        <v>211.0</v>
      </c>
      <c r="G8" s="14">
        <f>sumif(RawPTData!$B:$B,A8,RawPTData!D:D)/countif(RawPTData!$B:$B,A8)</f>
        <v>27.94339623</v>
      </c>
      <c r="H8" s="14">
        <f>sumif(RawPTData!$B:$B,A8,RawPTData!E:E)/countif(RawPTData!$B:$B,A8)</f>
        <v>3661.423868</v>
      </c>
      <c r="I8" s="14">
        <f>sumif(RawPTData!$B:$B,A8,RawPTData!F:F)/countif(RawPTData!$B:$B,A8)</f>
        <v>0.643102566</v>
      </c>
      <c r="J8" s="14">
        <f>COUNTIF(RawPTData!B:B,A8)/C8</f>
        <v>1.15150629</v>
      </c>
      <c r="K8" s="17">
        <f>countifs(RawPTData!$B:$B,A8,RawPTData!$D:$D,"&lt;32")*600/C8/F8</f>
        <v>2.533046117</v>
      </c>
      <c r="L8" s="14">
        <f t="shared" si="2"/>
        <v>3.274425468</v>
      </c>
      <c r="M8" s="17">
        <f>countifs(RawPTData!$B:$B,A8,RawPTData!$D:$D,"&lt;32")/countif(RawPTData!$B:$B,A8)*100</f>
        <v>77.35849057</v>
      </c>
      <c r="N8" s="17">
        <f>countifs(RawPTData!$B:$B,$A8,RawPTData!$D:$D,"&gt;28")/countif(RawPTData!$B:$B,$A8)*100</f>
        <v>24.52830189</v>
      </c>
      <c r="O8" s="17"/>
      <c r="P8" s="14"/>
    </row>
    <row r="9">
      <c r="A9" s="3" t="str">
        <f t="shared" si="1"/>
        <v>con_03m_m67_a3_003</v>
      </c>
      <c r="B9" s="9" t="s">
        <v>11</v>
      </c>
      <c r="C9" s="12">
        <v>50.79111</v>
      </c>
      <c r="D9" s="12">
        <v>309.8278</v>
      </c>
      <c r="E9" s="12">
        <v>0.5318</v>
      </c>
      <c r="F9" s="2">
        <v>211.0</v>
      </c>
      <c r="G9" s="14">
        <f>sumif(RawPTData!$B:$B,A9,RawPTData!D:D)/countif(RawPTData!$B:$B,A9)</f>
        <v>14.51219512</v>
      </c>
      <c r="H9" s="14">
        <f>sumif(RawPTData!$B:$B,A9,RawPTData!E:E)/countif(RawPTData!$B:$B,A9)</f>
        <v>3034.877098</v>
      </c>
      <c r="I9" s="14">
        <f>sumif(RawPTData!$B:$B,A9,RawPTData!F:F)/countif(RawPTData!$B:$B,A9)</f>
        <v>0.577106</v>
      </c>
      <c r="J9" s="14">
        <f>COUNTIF(RawPTData!B:B,A9)/C9</f>
        <v>0.8072278791</v>
      </c>
      <c r="K9" s="17">
        <f>countifs(RawPTData!$B:$B,A9,RawPTData!$D:$D,"&lt;32")*600/C9/F9</f>
        <v>1.95951745</v>
      </c>
      <c r="L9" s="14">
        <f t="shared" si="2"/>
        <v>2.295434727</v>
      </c>
      <c r="M9" s="17">
        <f>countifs(RawPTData!$B:$B,A9,RawPTData!$D:$D,"&lt;32")/countif(RawPTData!$B:$B,A9)*100</f>
        <v>85.36585366</v>
      </c>
      <c r="N9" s="17">
        <f>countifs(RawPTData!$B:$B,$A9,RawPTData!$D:$D,"&gt;28")/countif(RawPTData!$B:$B,$A9)*100</f>
        <v>19.51219512</v>
      </c>
      <c r="O9" s="17"/>
      <c r="P9" s="14"/>
    </row>
    <row r="10">
      <c r="A10" s="3" t="str">
        <f t="shared" si="1"/>
        <v>con_04m_m67_a3_002</v>
      </c>
      <c r="B10" s="9" t="s">
        <v>12</v>
      </c>
      <c r="C10" s="12">
        <v>83.09333</v>
      </c>
      <c r="D10" s="12">
        <v>365.8819</v>
      </c>
      <c r="E10" s="12">
        <v>0.48975</v>
      </c>
      <c r="F10" s="2">
        <v>211.0</v>
      </c>
      <c r="G10" s="14">
        <f>sumif(RawPTData!$B:$B,A10,RawPTData!D:D)/countif(RawPTData!$B:$B,A10)</f>
        <v>22.10909091</v>
      </c>
      <c r="H10" s="14">
        <f>sumif(RawPTData!$B:$B,A10,RawPTData!E:E)/countif(RawPTData!$B:$B,A10)</f>
        <v>3321.6921</v>
      </c>
      <c r="I10" s="14">
        <f>sumif(RawPTData!$B:$B,A10,RawPTData!F:F)/countif(RawPTData!$B:$B,A10)</f>
        <v>0.5566954909</v>
      </c>
      <c r="J10" s="14">
        <f>COUNTIF(RawPTData!B:B,A10)/C10</f>
        <v>1.323812633</v>
      </c>
      <c r="K10" s="17">
        <f>countifs(RawPTData!$B:$B,A10,RawPTData!$D:$D,"&lt;32")*600/C10/F10</f>
        <v>3.045738674</v>
      </c>
      <c r="L10" s="14">
        <f t="shared" si="2"/>
        <v>3.764396114</v>
      </c>
      <c r="M10" s="17">
        <f>countifs(RawPTData!$B:$B,A10,RawPTData!$D:$D,"&lt;32")/countif(RawPTData!$B:$B,A10)*100</f>
        <v>80.90909091</v>
      </c>
      <c r="N10" s="17">
        <f>countifs(RawPTData!$B:$B,$A10,RawPTData!$D:$D,"&gt;28")/countif(RawPTData!$B:$B,$A10)*100</f>
        <v>22.72727273</v>
      </c>
      <c r="O10" s="17"/>
      <c r="P10" s="14"/>
    </row>
    <row r="11">
      <c r="A11" s="3" t="str">
        <f t="shared" si="1"/>
        <v>con_04m_m67_a3_003</v>
      </c>
      <c r="B11" s="9" t="s">
        <v>13</v>
      </c>
      <c r="C11" s="12">
        <v>50.88</v>
      </c>
      <c r="D11" s="12">
        <v>276.5259</v>
      </c>
      <c r="E11" s="12">
        <v>0.53582</v>
      </c>
      <c r="F11" s="2">
        <v>211.0</v>
      </c>
      <c r="G11" s="14">
        <f>sumif(RawPTData!$B:$B,A11,RawPTData!D:D)/countif(RawPTData!$B:$B,A11)</f>
        <v>14.63218391</v>
      </c>
      <c r="H11" s="14">
        <f>sumif(RawPTData!$B:$B,A11,RawPTData!E:E)/countif(RawPTData!$B:$B,A11)</f>
        <v>2808.189621</v>
      </c>
      <c r="I11" s="14">
        <f>sumif(RawPTData!$B:$B,A11,RawPTData!F:F)/countif(RawPTData!$B:$B,A11)</f>
        <v>0.6523823103</v>
      </c>
      <c r="J11" s="14">
        <f>COUNTIF(RawPTData!B:B,A11)/C11</f>
        <v>1.70990566</v>
      </c>
      <c r="K11" s="17">
        <f>countifs(RawPTData!$B:$B,A11,RawPTData!$D:$D,"&lt;32")*600/C11/F11</f>
        <v>4.359295359</v>
      </c>
      <c r="L11" s="14">
        <f t="shared" si="2"/>
        <v>4.862290977</v>
      </c>
      <c r="M11" s="17">
        <f>countifs(RawPTData!$B:$B,A11,RawPTData!$D:$D,"&lt;32")/countif(RawPTData!$B:$B,A11)*100</f>
        <v>89.65517241</v>
      </c>
      <c r="N11" s="17">
        <f>countifs(RawPTData!$B:$B,$A11,RawPTData!$D:$D,"&gt;28")/countif(RawPTData!$B:$B,$A11)*100</f>
        <v>16.09195402</v>
      </c>
      <c r="O11" s="17"/>
      <c r="P11" s="14"/>
    </row>
    <row r="12">
      <c r="A12" s="3" t="str">
        <f t="shared" si="1"/>
        <v>con_05m_m67_a3_001</v>
      </c>
      <c r="B12" s="9" t="s">
        <v>14</v>
      </c>
      <c r="C12" s="12">
        <v>58.63111</v>
      </c>
      <c r="D12" s="12">
        <v>304.8205</v>
      </c>
      <c r="E12" s="12">
        <v>0.53556</v>
      </c>
      <c r="F12" s="2">
        <v>211.0</v>
      </c>
      <c r="G12" s="14">
        <f>sumif(RawPTData!$B:$B,A12,RawPTData!D:D)/countif(RawPTData!$B:$B,A12)</f>
        <v>16.64864865</v>
      </c>
      <c r="H12" s="14">
        <f>sumif(RawPTData!$B:$B,A12,RawPTData!E:E)/countif(RawPTData!$B:$B,A12)</f>
        <v>2872.771676</v>
      </c>
      <c r="I12" s="14">
        <f>sumif(RawPTData!$B:$B,A12,RawPTData!F:F)/countif(RawPTData!$B:$B,A12)</f>
        <v>0.5631240946</v>
      </c>
      <c r="J12" s="14">
        <f>COUNTIF(RawPTData!B:B,A12)/C12</f>
        <v>1.262128587</v>
      </c>
      <c r="K12" s="17">
        <f>countifs(RawPTData!$B:$B,A12,RawPTData!$D:$D,"&lt;32")*600/C12/F12</f>
        <v>3.055492544</v>
      </c>
      <c r="L12" s="14">
        <f t="shared" si="2"/>
        <v>3.588991242</v>
      </c>
      <c r="M12" s="17">
        <f>countifs(RawPTData!$B:$B,A12,RawPTData!$D:$D,"&lt;32")/countif(RawPTData!$B:$B,A12)*100</f>
        <v>85.13513514</v>
      </c>
      <c r="N12" s="17">
        <f>countifs(RawPTData!$B:$B,$A12,RawPTData!$D:$D,"&gt;28")/countif(RawPTData!$B:$B,$A12)*100</f>
        <v>17.56756757</v>
      </c>
      <c r="O12" s="17"/>
      <c r="P12" s="14"/>
    </row>
    <row r="13">
      <c r="A13" s="3" t="str">
        <f t="shared" si="1"/>
        <v>con_06m_m67_a3_001</v>
      </c>
      <c r="B13" s="9" t="s">
        <v>15</v>
      </c>
      <c r="C13" s="12">
        <v>45.86667</v>
      </c>
      <c r="D13" s="12">
        <v>411.9488</v>
      </c>
      <c r="E13" s="12">
        <v>0.5337</v>
      </c>
      <c r="F13" s="2">
        <v>111.0</v>
      </c>
      <c r="G13" s="14">
        <f>sumif(RawPTData!$B:$B,A13,RawPTData!D:D)/countif(RawPTData!$B:$B,A13)</f>
        <v>15.05263158</v>
      </c>
      <c r="H13" s="14">
        <f>sumif(RawPTData!$B:$B,A13,RawPTData!E:E)/countif(RawPTData!$B:$B,A13)</f>
        <v>4234.791526</v>
      </c>
      <c r="I13" s="14">
        <f>sumif(RawPTData!$B:$B,A13,RawPTData!F:F)/countif(RawPTData!$B:$B,A13)</f>
        <v>0.4995781316</v>
      </c>
      <c r="J13" s="14">
        <f>COUNTIF(RawPTData!B:B,A13)/C13</f>
        <v>0.8284883119</v>
      </c>
      <c r="K13" s="17">
        <f>countifs(RawPTData!$B:$B,A13,RawPTData!$D:$D,"&lt;32")*600/C13/F13</f>
        <v>3.889063199</v>
      </c>
      <c r="L13" s="14">
        <f t="shared" si="2"/>
        <v>4.478315199</v>
      </c>
      <c r="M13" s="17">
        <f>countifs(RawPTData!$B:$B,A13,RawPTData!$D:$D,"&lt;32")/countif(RawPTData!$B:$B,A13)*100</f>
        <v>86.84210526</v>
      </c>
      <c r="N13" s="17">
        <f>countifs(RawPTData!$B:$B,$A13,RawPTData!$D:$D,"&gt;28")/countif(RawPTData!$B:$B,$A13)*100</f>
        <v>18.42105263</v>
      </c>
      <c r="O13" s="17"/>
      <c r="P13" s="14"/>
    </row>
    <row r="14">
      <c r="A14" s="3" t="str">
        <f t="shared" si="1"/>
        <v>con_06m_m67_a3_002</v>
      </c>
      <c r="B14" s="9" t="s">
        <v>16</v>
      </c>
      <c r="C14" s="12">
        <v>60.17778</v>
      </c>
      <c r="D14" s="12">
        <v>355.5081</v>
      </c>
      <c r="E14" s="12">
        <v>0.56983</v>
      </c>
      <c r="F14" s="2">
        <v>211.0</v>
      </c>
      <c r="G14" s="14">
        <f>sumif(RawPTData!$B:$B,A14,RawPTData!D:D)/countif(RawPTData!$B:$B,A14)</f>
        <v>19.5754717</v>
      </c>
      <c r="H14" s="14">
        <f>sumif(RawPTData!$B:$B,A14,RawPTData!E:E)/countif(RawPTData!$B:$B,A14)</f>
        <v>3883.310377</v>
      </c>
      <c r="I14" s="14">
        <f>sumif(RawPTData!$B:$B,A14,RawPTData!F:F)/countif(RawPTData!$B:$B,A14)</f>
        <v>0.6109257736</v>
      </c>
      <c r="J14" s="14">
        <f>COUNTIF(RawPTData!B:B,A14)/C14</f>
        <v>1.761447498</v>
      </c>
      <c r="K14" s="17">
        <f>countifs(RawPTData!$B:$B,A14,RawPTData!$D:$D,"&lt;32")*600/C14/F14</f>
        <v>4.063788379</v>
      </c>
      <c r="L14" s="14">
        <f t="shared" si="2"/>
        <v>5.008855444</v>
      </c>
      <c r="M14" s="17">
        <f>countifs(RawPTData!$B:$B,A14,RawPTData!$D:$D,"&lt;32")/countif(RawPTData!$B:$B,A14)*100</f>
        <v>81.13207547</v>
      </c>
      <c r="N14" s="17">
        <f>countifs(RawPTData!$B:$B,$A14,RawPTData!$D:$D,"&gt;28")/countif(RawPTData!$B:$B,$A14)*100</f>
        <v>19.81132075</v>
      </c>
      <c r="O14" s="17"/>
      <c r="P14" s="14"/>
    </row>
    <row r="15">
      <c r="A15" s="3" t="str">
        <f t="shared" si="1"/>
        <v>con_07m_m67_a3_001</v>
      </c>
      <c r="B15" s="9" t="s">
        <v>17</v>
      </c>
      <c r="C15" s="12">
        <v>42.82667</v>
      </c>
      <c r="D15" s="12">
        <v>484.059</v>
      </c>
      <c r="E15" s="12">
        <v>0.67617</v>
      </c>
      <c r="F15" s="2">
        <v>211.0</v>
      </c>
      <c r="G15" s="14">
        <f>sumif(RawPTData!$B:$B,A15,RawPTData!D:D)/countif(RawPTData!$B:$B,A15)</f>
        <v>24.03571429</v>
      </c>
      <c r="H15" s="14">
        <f>sumif(RawPTData!$B:$B,A15,RawPTData!E:E)/countif(RawPTData!$B:$B,A15)</f>
        <v>5309.058143</v>
      </c>
      <c r="I15" s="14">
        <f>sumif(RawPTData!$B:$B,A15,RawPTData!F:F)/countif(RawPTData!$B:$B,A15)</f>
        <v>0.6133054464</v>
      </c>
      <c r="J15" s="14">
        <f>COUNTIF(RawPTData!B:B,A15)/C15</f>
        <v>1.307596411</v>
      </c>
      <c r="K15" s="17">
        <f>countifs(RawPTData!$B:$B,A15,RawPTData!$D:$D,"&lt;32")*600/C15/F15</f>
        <v>2.855110648</v>
      </c>
      <c r="L15" s="14">
        <f t="shared" si="2"/>
        <v>3.718283634</v>
      </c>
      <c r="M15" s="17">
        <f>countifs(RawPTData!$B:$B,A15,RawPTData!$D:$D,"&lt;32")/countif(RawPTData!$B:$B,A15)*100</f>
        <v>76.78571429</v>
      </c>
      <c r="N15" s="17">
        <f>countifs(RawPTData!$B:$B,$A15,RawPTData!$D:$D,"&gt;28")/countif(RawPTData!$B:$B,$A15)*100</f>
        <v>25</v>
      </c>
      <c r="O15" s="17"/>
      <c r="P15" s="14"/>
    </row>
    <row r="16">
      <c r="A16" s="3" t="str">
        <f t="shared" si="1"/>
        <v>con_07m_m67_a3_002</v>
      </c>
      <c r="B16" s="9" t="s">
        <v>18</v>
      </c>
      <c r="C16" s="12">
        <v>56.28444</v>
      </c>
      <c r="D16" s="12">
        <v>303.5278</v>
      </c>
      <c r="E16" s="12">
        <v>0.60324</v>
      </c>
      <c r="F16" s="2">
        <v>211.0</v>
      </c>
      <c r="G16" s="14">
        <f>sumif(RawPTData!$B:$B,A16,RawPTData!D:D)/countif(RawPTData!$B:$B,A16)</f>
        <v>19.08823529</v>
      </c>
      <c r="H16" s="14">
        <f>sumif(RawPTData!$B:$B,A16,RawPTData!E:E)/countif(RawPTData!$B:$B,A16)</f>
        <v>3454.177294</v>
      </c>
      <c r="I16" s="14">
        <f>sumif(RawPTData!$B:$B,A16,RawPTData!F:F)/countif(RawPTData!$B:$B,A16)</f>
        <v>0.8728862206</v>
      </c>
      <c r="J16" s="14">
        <f>COUNTIF(RawPTData!B:B,A16)/C16</f>
        <v>1.208149179</v>
      </c>
      <c r="K16" s="17">
        <f>countifs(RawPTData!$B:$B,A16,RawPTData!$D:$D,"&lt;32")*600/C16/F16</f>
        <v>2.879753411</v>
      </c>
      <c r="L16" s="14">
        <f t="shared" si="2"/>
        <v>3.435495297</v>
      </c>
      <c r="M16" s="17">
        <f>countifs(RawPTData!$B:$B,A16,RawPTData!$D:$D,"&lt;32")/countif(RawPTData!$B:$B,A16)*100</f>
        <v>83.82352941</v>
      </c>
      <c r="N16" s="17">
        <f>countifs(RawPTData!$B:$B,$A16,RawPTData!$D:$D,"&gt;28")/countif(RawPTData!$B:$B,$A16)*100</f>
        <v>17.64705882</v>
      </c>
      <c r="O16" s="17"/>
      <c r="P16" s="14"/>
    </row>
    <row r="17">
      <c r="A17" s="3" t="str">
        <f t="shared" si="1"/>
        <v>con_07m_m67_a3_003</v>
      </c>
      <c r="B17" s="9" t="s">
        <v>19</v>
      </c>
      <c r="C17" s="12">
        <v>45.72444</v>
      </c>
      <c r="D17" s="12">
        <v>227.9883</v>
      </c>
      <c r="E17" s="12">
        <v>0.51108</v>
      </c>
      <c r="F17" s="2">
        <v>211.0</v>
      </c>
      <c r="G17" s="14">
        <f>sumif(RawPTData!$B:$B,A17,RawPTData!D:D)/countif(RawPTData!$B:$B,A17)</f>
        <v>19.49253731</v>
      </c>
      <c r="H17" s="14">
        <f>sumif(RawPTData!$B:$B,A17,RawPTData!E:E)/countif(RawPTData!$B:$B,A17)</f>
        <v>2283.080418</v>
      </c>
      <c r="I17" s="14">
        <f>sumif(RawPTData!$B:$B,A17,RawPTData!F:F)/countif(RawPTData!$B:$B,A17)</f>
        <v>0.5804125075</v>
      </c>
      <c r="J17" s="14">
        <f>COUNTIF(RawPTData!B:B,A17)/C17</f>
        <v>1.46529952</v>
      </c>
      <c r="K17" s="17">
        <f>countifs(RawPTData!$B:$B,A17,RawPTData!$D:$D,"&lt;32")*600/C17/F17</f>
        <v>3.296068809</v>
      </c>
      <c r="L17" s="14">
        <f t="shared" si="2"/>
        <v>4.166728494</v>
      </c>
      <c r="M17" s="17">
        <f>countifs(RawPTData!$B:$B,A17,RawPTData!$D:$D,"&lt;32")/countif(RawPTData!$B:$B,A17)*100</f>
        <v>79.10447761</v>
      </c>
      <c r="N17" s="17">
        <f>countifs(RawPTData!$B:$B,$A17,RawPTData!$D:$D,"&gt;28")/countif(RawPTData!$B:$B,$A17)*100</f>
        <v>23.88059701</v>
      </c>
      <c r="O17" s="17"/>
      <c r="P17" s="14"/>
    </row>
    <row r="18">
      <c r="A18" s="3" t="str">
        <f t="shared" si="1"/>
        <v>con_08m_m67_a3_002</v>
      </c>
      <c r="B18" s="9" t="s">
        <v>20</v>
      </c>
      <c r="C18" s="12">
        <v>89.67111</v>
      </c>
      <c r="D18" s="12">
        <v>318.3612</v>
      </c>
      <c r="E18" s="12">
        <v>0.59238</v>
      </c>
      <c r="F18" s="2">
        <v>211.0</v>
      </c>
      <c r="G18" s="14">
        <f>sumif(RawPTData!$B:$B,A18,RawPTData!D:D)/countif(RawPTData!$B:$B,A18)</f>
        <v>24.96850394</v>
      </c>
      <c r="H18" s="14">
        <f>sumif(RawPTData!$B:$B,A18,RawPTData!E:E)/countif(RawPTData!$B:$B,A18)</f>
        <v>3200.195732</v>
      </c>
      <c r="I18" s="14">
        <f>sumif(RawPTData!$B:$B,A18,RawPTData!F:F)/countif(RawPTData!$B:$B,A18)</f>
        <v>0.6345204961</v>
      </c>
      <c r="J18" s="14">
        <f>COUNTIF(RawPTData!B:B,A18)/C18</f>
        <v>1.416286695</v>
      </c>
      <c r="K18" s="17">
        <f>countifs(RawPTData!$B:$B,A18,RawPTData!$D:$D,"&lt;32")*600/C18/F18</f>
        <v>3.044300243</v>
      </c>
      <c r="L18" s="14">
        <f t="shared" si="2"/>
        <v>4.02735553</v>
      </c>
      <c r="M18" s="17">
        <f>countifs(RawPTData!$B:$B,A18,RawPTData!$D:$D,"&lt;32")/countif(RawPTData!$B:$B,A18)*100</f>
        <v>75.59055118</v>
      </c>
      <c r="N18" s="17">
        <f>countifs(RawPTData!$B:$B,$A18,RawPTData!$D:$D,"&gt;28")/countif(RawPTData!$B:$B,$A18)*100</f>
        <v>26.77165354</v>
      </c>
      <c r="O18" s="17"/>
      <c r="P18" s="14"/>
    </row>
    <row r="19">
      <c r="A19" s="3" t="str">
        <f t="shared" si="1"/>
        <v>con_08m_m67_a3_003</v>
      </c>
      <c r="B19" s="9" t="s">
        <v>21</v>
      </c>
      <c r="C19" s="12">
        <v>150.4178</v>
      </c>
      <c r="D19" s="12">
        <v>242.0102</v>
      </c>
      <c r="E19" s="12">
        <v>0.52199</v>
      </c>
      <c r="F19" s="2">
        <v>211.0</v>
      </c>
      <c r="G19" s="14">
        <f>sumif(RawPTData!$B:$B,A19,RawPTData!D:D)/countif(RawPTData!$B:$B,A19)</f>
        <v>20.34868421</v>
      </c>
      <c r="H19" s="14">
        <f>sumif(RawPTData!$B:$B,A19,RawPTData!E:E)/countif(RawPTData!$B:$B,A19)</f>
        <v>2537.974816</v>
      </c>
      <c r="I19" s="14">
        <f>sumif(RawPTData!$B:$B,A19,RawPTData!F:F)/countif(RawPTData!$B:$B,A19)</f>
        <v>0.6227271842</v>
      </c>
      <c r="J19" s="14">
        <f>COUNTIF(RawPTData!B:B,A19)/C19</f>
        <v>1.010518702</v>
      </c>
      <c r="K19" s="17">
        <f>countifs(RawPTData!$B:$B,A19,RawPTData!$D:$D,"&lt;32")*600/C19/F19</f>
        <v>2.249658123</v>
      </c>
      <c r="L19" s="14">
        <f t="shared" si="2"/>
        <v>2.873512896</v>
      </c>
      <c r="M19" s="17">
        <f>countifs(RawPTData!$B:$B,A19,RawPTData!$D:$D,"&lt;32")/countif(RawPTData!$B:$B,A19)*100</f>
        <v>78.28947368</v>
      </c>
      <c r="N19" s="17">
        <f>countifs(RawPTData!$B:$B,$A19,RawPTData!$D:$D,"&gt;28")/countif(RawPTData!$B:$B,$A19)*100</f>
        <v>24.34210526</v>
      </c>
      <c r="O19" s="17"/>
      <c r="P19" s="14"/>
    </row>
    <row r="20">
      <c r="A20" s="3" t="str">
        <f t="shared" si="1"/>
        <v>shi_01m_m67_a3_001</v>
      </c>
      <c r="B20" s="9" t="s">
        <v>22</v>
      </c>
      <c r="C20" s="12">
        <v>86.95111</v>
      </c>
      <c r="D20" s="12">
        <v>412.99</v>
      </c>
      <c r="E20" s="12">
        <v>0.66992</v>
      </c>
      <c r="F20" s="2">
        <v>211.0</v>
      </c>
      <c r="G20" s="14">
        <f>sumif(RawPTData!$B:$B,A20,RawPTData!D:D)/countif(RawPTData!$B:$B,A20)</f>
        <v>25.26</v>
      </c>
      <c r="H20" s="14">
        <f>sumif(RawPTData!$B:$B,A20,RawPTData!E:E)/countif(RawPTData!$B:$B,A20)</f>
        <v>4943.69622</v>
      </c>
      <c r="I20" s="14">
        <f>sumif(RawPTData!$B:$B,A20,RawPTData!F:F)/countif(RawPTData!$B:$B,A20)</f>
        <v>0.60758056</v>
      </c>
      <c r="J20" s="14">
        <f>COUNTIF(RawPTData!B:B,A20)/C20</f>
        <v>0.5750357874</v>
      </c>
      <c r="K20" s="17">
        <f>countifs(RawPTData!$B:$B,A20,RawPTData!$D:$D,"&lt;32")*600/C20/F20</f>
        <v>1.177324456</v>
      </c>
      <c r="L20" s="14">
        <f t="shared" si="2"/>
        <v>1.635172855</v>
      </c>
      <c r="M20" s="17">
        <f>countifs(RawPTData!$B:$B,A20,RawPTData!$D:$D,"&lt;32")/countif(RawPTData!$B:$B,A20)*100</f>
        <v>72</v>
      </c>
      <c r="N20" s="17">
        <f>countifs(RawPTData!$B:$B,$A20,RawPTData!$D:$D,"&gt;28")/countif(RawPTData!$B:$B,$A20)*100</f>
        <v>28</v>
      </c>
      <c r="O20" s="17"/>
      <c r="P20" s="14"/>
    </row>
    <row r="21">
      <c r="A21" s="3" t="str">
        <f t="shared" si="1"/>
        <v>shi_01m_m67_a3_002</v>
      </c>
      <c r="B21" s="9" t="s">
        <v>23</v>
      </c>
      <c r="C21" s="12">
        <v>29.22667</v>
      </c>
      <c r="D21" s="12">
        <v>338.8485</v>
      </c>
      <c r="E21" s="12">
        <v>0.55309</v>
      </c>
      <c r="F21" s="2">
        <v>211.0</v>
      </c>
      <c r="G21" s="14">
        <f>sumif(RawPTData!$B:$B,A21,RawPTData!D:D)/countif(RawPTData!$B:$B,A21)</f>
        <v>23.16666667</v>
      </c>
      <c r="H21" s="14">
        <f>sumif(RawPTData!$B:$B,A21,RawPTData!E:E)/countif(RawPTData!$B:$B,A21)</f>
        <v>3791.792556</v>
      </c>
      <c r="I21" s="14">
        <f>sumif(RawPTData!$B:$B,A21,RawPTData!F:F)/countif(RawPTData!$B:$B,A21)</f>
        <v>0.5096423333</v>
      </c>
      <c r="J21" s="14">
        <f>COUNTIF(RawPTData!B:B,A21)/C21</f>
        <v>1.231751684</v>
      </c>
      <c r="K21" s="17">
        <f>countifs(RawPTData!$B:$B,A21,RawPTData!$D:$D,"&lt;32")*600/C21/F21</f>
        <v>3.016137616</v>
      </c>
      <c r="L21" s="14">
        <f t="shared" si="2"/>
        <v>3.502611425</v>
      </c>
      <c r="M21" s="17">
        <f>countifs(RawPTData!$B:$B,A21,RawPTData!$D:$D,"&lt;32")/countif(RawPTData!$B:$B,A21)*100</f>
        <v>86.11111111</v>
      </c>
      <c r="N21" s="17">
        <f>countifs(RawPTData!$B:$B,$A21,RawPTData!$D:$D,"&gt;28")/countif(RawPTData!$B:$B,$A21)*100</f>
        <v>16.66666667</v>
      </c>
      <c r="O21" s="17"/>
      <c r="P21" s="14"/>
    </row>
    <row r="22">
      <c r="A22" s="3" t="str">
        <f t="shared" si="1"/>
        <v>shi_01m_m67_a3_003</v>
      </c>
      <c r="B22" s="9" t="s">
        <v>24</v>
      </c>
      <c r="C22" s="12">
        <v>59.43111</v>
      </c>
      <c r="D22" s="12">
        <v>253.1768</v>
      </c>
      <c r="E22" s="12">
        <v>0.62141</v>
      </c>
      <c r="F22" s="2">
        <v>211.0</v>
      </c>
      <c r="G22" s="14">
        <f>sumif(RawPTData!$B:$B,A22,RawPTData!D:D)/countif(RawPTData!$B:$B,A22)</f>
        <v>18.51851852</v>
      </c>
      <c r="H22" s="14">
        <f>sumif(RawPTData!$B:$B,A22,RawPTData!E:E)/countif(RawPTData!$B:$B,A22)</f>
        <v>2814.395037</v>
      </c>
      <c r="I22" s="14">
        <f>sumif(RawPTData!$B:$B,A22,RawPTData!F:F)/countif(RawPTData!$B:$B,A22)</f>
        <v>0.6858553148</v>
      </c>
      <c r="J22" s="14">
        <f>COUNTIF(RawPTData!B:B,A22)/C22</f>
        <v>0.9086150334</v>
      </c>
      <c r="K22" s="17">
        <f>countifs(RawPTData!$B:$B,A22,RawPTData!$D:$D,"&lt;32")*600/C22/F22</f>
        <v>2.05742214</v>
      </c>
      <c r="L22" s="14">
        <f t="shared" si="2"/>
        <v>2.583739432</v>
      </c>
      <c r="M22" s="17">
        <f>countifs(RawPTData!$B:$B,A22,RawPTData!$D:$D,"&lt;32")/countif(RawPTData!$B:$B,A22)*100</f>
        <v>79.62962963</v>
      </c>
      <c r="N22" s="17">
        <f>countifs(RawPTData!$B:$B,$A22,RawPTData!$D:$D,"&gt;28")/countif(RawPTData!$B:$B,$A22)*100</f>
        <v>22.22222222</v>
      </c>
      <c r="O22" s="17"/>
      <c r="P22" s="14"/>
    </row>
    <row r="23">
      <c r="A23" s="3" t="str">
        <f t="shared" si="1"/>
        <v>shi_02m_m67_a3_001</v>
      </c>
      <c r="B23" s="9" t="s">
        <v>25</v>
      </c>
      <c r="C23" s="12">
        <v>121.6178</v>
      </c>
      <c r="D23" s="12">
        <v>303.434</v>
      </c>
      <c r="E23" s="12">
        <v>0.70578</v>
      </c>
      <c r="F23" s="2">
        <v>211.0</v>
      </c>
      <c r="G23" s="14">
        <f>sumif(RawPTData!$B:$B,A23,RawPTData!D:D)/countif(RawPTData!$B:$B,A23)</f>
        <v>21.71428571</v>
      </c>
      <c r="H23" s="14">
        <f>sumif(RawPTData!$B:$B,A23,RawPTData!E:E)/countif(RawPTData!$B:$B,A23)</f>
        <v>2514.040679</v>
      </c>
      <c r="I23" s="14">
        <f>sumif(RawPTData!$B:$B,A23,RawPTData!F:F)/countif(RawPTData!$B:$B,A23)</f>
        <v>0.4269115</v>
      </c>
      <c r="J23" s="14">
        <f>COUNTIF(RawPTData!B:B,A23)/C23</f>
        <v>0.4604589131</v>
      </c>
      <c r="K23" s="17">
        <f>countifs(RawPTData!$B:$B,A23,RawPTData!$D:$D,"&lt;32")*600/C23/F23</f>
        <v>1.122310147</v>
      </c>
      <c r="L23" s="14">
        <f t="shared" si="2"/>
        <v>1.309361838</v>
      </c>
      <c r="M23" s="17">
        <f>countifs(RawPTData!$B:$B,A23,RawPTData!$D:$D,"&lt;32")/countif(RawPTData!$B:$B,A23)*100</f>
        <v>85.71428571</v>
      </c>
      <c r="N23" s="17">
        <f>countifs(RawPTData!$B:$B,$A23,RawPTData!$D:$D,"&gt;28")/countif(RawPTData!$B:$B,$A23)*100</f>
        <v>16.07142857</v>
      </c>
      <c r="O23" s="17"/>
      <c r="P23" s="14"/>
    </row>
    <row r="24">
      <c r="A24" s="3" t="str">
        <f t="shared" si="1"/>
        <v>shi_02m_m67_a3_003</v>
      </c>
      <c r="B24" s="9" t="s">
        <v>26</v>
      </c>
      <c r="C24" s="12">
        <v>48.26667</v>
      </c>
      <c r="D24" s="12">
        <v>221.6958</v>
      </c>
      <c r="E24" s="12">
        <v>0.26195</v>
      </c>
      <c r="F24" s="2">
        <v>211.0</v>
      </c>
      <c r="G24" s="14">
        <f>sumif(RawPTData!$B:$B,A24,RawPTData!D:D)/countif(RawPTData!$B:$B,A24)</f>
        <v>8.222222222</v>
      </c>
      <c r="H24" s="14">
        <f>sumif(RawPTData!$B:$B,A24,RawPTData!E:E)/countif(RawPTData!$B:$B,A24)</f>
        <v>1775.328389</v>
      </c>
      <c r="I24" s="14">
        <f>sumif(RawPTData!$B:$B,A24,RawPTData!F:F)/countif(RawPTData!$B:$B,A24)</f>
        <v>0.463189</v>
      </c>
      <c r="J24" s="14">
        <f>COUNTIF(RawPTData!B:B,A24)/C24</f>
        <v>0.372928151</v>
      </c>
      <c r="K24" s="17">
        <f>countifs(RawPTData!$B:$B,A24,RawPTData!$D:$D,"&lt;32")*600/C24/F24</f>
        <v>1.001544797</v>
      </c>
      <c r="L24" s="14">
        <f t="shared" si="2"/>
        <v>1.060459197</v>
      </c>
      <c r="M24" s="17">
        <f>countifs(RawPTData!$B:$B,A24,RawPTData!$D:$D,"&lt;32")/countif(RawPTData!$B:$B,A24)*100</f>
        <v>94.44444444</v>
      </c>
      <c r="N24" s="17">
        <f>countifs(RawPTData!$B:$B,$A24,RawPTData!$D:$D,"&gt;28")/countif(RawPTData!$B:$B,$A24)*100</f>
        <v>5.555555556</v>
      </c>
      <c r="O24" s="17"/>
      <c r="P24" s="14"/>
    </row>
    <row r="25">
      <c r="A25" s="3" t="str">
        <f t="shared" si="1"/>
        <v>shi_03m_m67_a3_001</v>
      </c>
      <c r="B25" s="9" t="s">
        <v>27</v>
      </c>
      <c r="C25" s="12">
        <v>103.8933</v>
      </c>
      <c r="D25" s="12">
        <v>279.5306</v>
      </c>
      <c r="E25" s="12">
        <v>0.51845</v>
      </c>
      <c r="F25" s="2">
        <v>211.0</v>
      </c>
      <c r="G25" s="14">
        <f>sumif(RawPTData!$B:$B,A25,RawPTData!D:D)/countif(RawPTData!$B:$B,A25)</f>
        <v>13.92063492</v>
      </c>
      <c r="H25" s="14">
        <f>sumif(RawPTData!$B:$B,A25,RawPTData!E:E)/countif(RawPTData!$B:$B,A25)</f>
        <v>2317.841619</v>
      </c>
      <c r="I25" s="14">
        <f>sumif(RawPTData!$B:$B,A25,RawPTData!F:F)/countif(RawPTData!$B:$B,A25)</f>
        <v>0.5670117857</v>
      </c>
      <c r="J25" s="14">
        <f>COUNTIF(RawPTData!B:B,A25)/C25</f>
        <v>1.21278273</v>
      </c>
      <c r="K25" s="17">
        <f>countifs(RawPTData!$B:$B,A25,RawPTData!$D:$D,"&lt;32")*600/C25/F25</f>
        <v>3.01074476</v>
      </c>
      <c r="L25" s="14">
        <f t="shared" si="2"/>
        <v>3.44867127</v>
      </c>
      <c r="M25" s="17">
        <f>countifs(RawPTData!$B:$B,A25,RawPTData!$D:$D,"&lt;32")/countif(RawPTData!$B:$B,A25)*100</f>
        <v>87.3015873</v>
      </c>
      <c r="N25" s="17">
        <f>countifs(RawPTData!$B:$B,$A25,RawPTData!$D:$D,"&gt;28")/countif(RawPTData!$B:$B,$A25)*100</f>
        <v>12.6984127</v>
      </c>
      <c r="O25" s="17"/>
      <c r="P25" s="14"/>
    </row>
    <row r="26">
      <c r="A26" s="3" t="str">
        <f t="shared" si="1"/>
        <v>shi_03m_m67_a3_002</v>
      </c>
      <c r="B26" s="9" t="s">
        <v>28</v>
      </c>
      <c r="C26" s="12">
        <v>112.0533</v>
      </c>
      <c r="D26" s="12">
        <v>285.326</v>
      </c>
      <c r="E26" s="12">
        <v>0.57593</v>
      </c>
      <c r="F26" s="2">
        <v>211.0</v>
      </c>
      <c r="G26" s="14">
        <f>sumif(RawPTData!$B:$B,A26,RawPTData!D:D)/countif(RawPTData!$B:$B,A26)</f>
        <v>10.4957265</v>
      </c>
      <c r="H26" s="14">
        <f>sumif(RawPTData!$B:$B,A26,RawPTData!E:E)/countif(RawPTData!$B:$B,A26)</f>
        <v>2470.740376</v>
      </c>
      <c r="I26" s="14">
        <f>sumif(RawPTData!$B:$B,A26,RawPTData!F:F)/countif(RawPTData!$B:$B,A26)</f>
        <v>0.505005641</v>
      </c>
      <c r="J26" s="14">
        <f>COUNTIF(RawPTData!B:B,A26)/C26</f>
        <v>1.044145956</v>
      </c>
      <c r="K26" s="17">
        <f>countifs(RawPTData!$B:$B,A26,RawPTData!$D:$D,"&lt;32")*600/C26/F26</f>
        <v>2.84224929</v>
      </c>
      <c r="L26" s="14">
        <f t="shared" si="2"/>
        <v>2.969135419</v>
      </c>
      <c r="M26" s="17">
        <f>countifs(RawPTData!$B:$B,A26,RawPTData!$D:$D,"&lt;32")/countif(RawPTData!$B:$B,A26)*100</f>
        <v>95.72649573</v>
      </c>
      <c r="N26" s="17">
        <f>countifs(RawPTData!$B:$B,$A26,RawPTData!$D:$D,"&gt;28")/countif(RawPTData!$B:$B,$A26)*100</f>
        <v>5.982905983</v>
      </c>
      <c r="O26" s="17"/>
      <c r="P26" s="14"/>
    </row>
    <row r="27">
      <c r="A27" s="3" t="str">
        <f t="shared" si="1"/>
        <v>shi_03m_m67_a3_003</v>
      </c>
      <c r="B27" s="9" t="s">
        <v>29</v>
      </c>
      <c r="C27" s="12">
        <v>101.9733</v>
      </c>
      <c r="D27" s="12">
        <v>349.2826</v>
      </c>
      <c r="E27" s="12">
        <v>0.41769</v>
      </c>
      <c r="F27" s="2">
        <v>211.0</v>
      </c>
      <c r="G27" s="14">
        <f>sumif(RawPTData!$B:$B,A27,RawPTData!D:D)/countif(RawPTData!$B:$B,A27)</f>
        <v>17.60504202</v>
      </c>
      <c r="H27" s="14">
        <f>sumif(RawPTData!$B:$B,A27,RawPTData!E:E)/countif(RawPTData!$B:$B,A27)</f>
        <v>3097.107025</v>
      </c>
      <c r="I27" s="14">
        <f>sumif(RawPTData!$B:$B,A27,RawPTData!F:F)/countif(RawPTData!$B:$B,A27)</f>
        <v>0.4461913445</v>
      </c>
      <c r="J27" s="14">
        <f>COUNTIF(RawPTData!B:B,A27)/C27</f>
        <v>1.166972139</v>
      </c>
      <c r="K27" s="17">
        <f>countifs(RawPTData!$B:$B,A27,RawPTData!$D:$D,"&lt;32")*600/C27/F27</f>
        <v>2.844346445</v>
      </c>
      <c r="L27" s="14">
        <f t="shared" si="2"/>
        <v>3.318404186</v>
      </c>
      <c r="M27" s="17">
        <f>countifs(RawPTData!$B:$B,A27,RawPTData!$D:$D,"&lt;32")/countif(RawPTData!$B:$B,A27)*100</f>
        <v>85.71428571</v>
      </c>
      <c r="N27" s="17">
        <f>countifs(RawPTData!$B:$B,$A27,RawPTData!$D:$D,"&gt;28")/countif(RawPTData!$B:$B,$A27)*100</f>
        <v>16.80672269</v>
      </c>
      <c r="O27" s="17"/>
      <c r="P27" s="14"/>
    </row>
    <row r="28">
      <c r="A28" s="3" t="str">
        <f t="shared" si="1"/>
        <v>shi_04m_m67_a3_001</v>
      </c>
      <c r="B28" s="9" t="s">
        <v>30</v>
      </c>
      <c r="C28" s="12">
        <v>152.0</v>
      </c>
      <c r="D28" s="12">
        <v>283.7516</v>
      </c>
      <c r="E28" s="12">
        <v>0.53608</v>
      </c>
      <c r="F28" s="2">
        <v>211.0</v>
      </c>
      <c r="G28" s="14">
        <f>sumif(RawPTData!$B:$B,A28,RawPTData!D:D)/countif(RawPTData!$B:$B,A28)</f>
        <v>19.03603604</v>
      </c>
      <c r="H28" s="14">
        <f>sumif(RawPTData!$B:$B,A28,RawPTData!E:E)/countif(RawPTData!$B:$B,A28)</f>
        <v>3053.308928</v>
      </c>
      <c r="I28" s="14">
        <f>sumif(RawPTData!$B:$B,A28,RawPTData!F:F)/countif(RawPTData!$B:$B,A28)</f>
        <v>0.6129016667</v>
      </c>
      <c r="J28" s="14">
        <f>COUNTIF(RawPTData!B:B,A28)/C28</f>
        <v>0.7302631579</v>
      </c>
      <c r="K28" s="17">
        <f>countifs(RawPTData!$B:$B,A28,RawPTData!$D:$D,"&lt;32")*600/C28/F28</f>
        <v>1.627587927</v>
      </c>
      <c r="L28" s="14">
        <f t="shared" si="2"/>
        <v>2.0765777</v>
      </c>
      <c r="M28" s="17">
        <f>countifs(RawPTData!$B:$B,A28,RawPTData!$D:$D,"&lt;32")/countif(RawPTData!$B:$B,A28)*100</f>
        <v>78.37837838</v>
      </c>
      <c r="N28" s="17">
        <f>countifs(RawPTData!$B:$B,$A28,RawPTData!$D:$D,"&gt;28")/countif(RawPTData!$B:$B,$A28)*100</f>
        <v>22.52252252</v>
      </c>
      <c r="O28" s="17"/>
      <c r="P28" s="14"/>
    </row>
    <row r="29">
      <c r="A29" s="3" t="str">
        <f t="shared" si="1"/>
        <v>shi_04m_m67_a3_002</v>
      </c>
      <c r="B29" s="9" t="s">
        <v>31</v>
      </c>
      <c r="C29" s="12">
        <v>23.98222</v>
      </c>
      <c r="D29" s="12">
        <v>245.9733</v>
      </c>
      <c r="E29" s="12">
        <v>0.43873</v>
      </c>
      <c r="F29" s="2">
        <v>211.0</v>
      </c>
      <c r="G29" s="14">
        <f>sumif(RawPTData!$B:$B,A29,RawPTData!D:D)/countif(RawPTData!$B:$B,A29)</f>
        <v>10.47058824</v>
      </c>
      <c r="H29" s="14">
        <f>sumif(RawPTData!$B:$B,A29,RawPTData!E:E)/countif(RawPTData!$B:$B,A29)</f>
        <v>2272.044529</v>
      </c>
      <c r="I29" s="14">
        <f>sumif(RawPTData!$B:$B,A29,RawPTData!F:F)/countif(RawPTData!$B:$B,A29)</f>
        <v>0.5375009412</v>
      </c>
      <c r="J29" s="14">
        <f>COUNTIF(RawPTData!B:B,A29)/C29</f>
        <v>1.417716959</v>
      </c>
      <c r="K29" s="17">
        <f>countifs(RawPTData!$B:$B,A29,RawPTData!$D:$D,"&lt;32")*600/C29/F29</f>
        <v>3.912851377</v>
      </c>
      <c r="L29" s="14">
        <f t="shared" si="2"/>
        <v>4.031422631</v>
      </c>
      <c r="M29" s="17">
        <f>countifs(RawPTData!$B:$B,A29,RawPTData!$D:$D,"&lt;32")/countif(RawPTData!$B:$B,A29)*100</f>
        <v>97.05882353</v>
      </c>
      <c r="N29" s="17">
        <f>countifs(RawPTData!$B:$B,$A29,RawPTData!$D:$D,"&gt;28")/countif(RawPTData!$B:$B,$A29)*100</f>
        <v>5.882352941</v>
      </c>
    </row>
    <row r="30">
      <c r="A30" s="3" t="str">
        <f t="shared" si="1"/>
        <v>shi_04m_m67_a3_003</v>
      </c>
      <c r="B30" s="9" t="s">
        <v>32</v>
      </c>
      <c r="C30" s="12">
        <v>74.61333</v>
      </c>
      <c r="D30" s="12">
        <v>212.7003</v>
      </c>
      <c r="E30" s="12">
        <v>0.54503</v>
      </c>
      <c r="F30" s="2">
        <v>211.0</v>
      </c>
      <c r="G30" s="14">
        <f>sumif(RawPTData!$B:$B,A30,RawPTData!D:D)/countif(RawPTData!$B:$B,A30)</f>
        <v>15.64227642</v>
      </c>
      <c r="H30" s="14">
        <f>sumif(RawPTData!$B:$B,A30,RawPTData!E:E)/countif(RawPTData!$B:$B,A30)</f>
        <v>2036.74039</v>
      </c>
      <c r="I30" s="14">
        <f>sumif(RawPTData!$B:$B,A30,RawPTData!F:F)/countif(RawPTData!$B:$B,A30)</f>
        <v>0.6070557561</v>
      </c>
      <c r="J30" s="14">
        <f>COUNTIF(RawPTData!B:B,A30)/C30</f>
        <v>1.648499001</v>
      </c>
      <c r="K30" s="17">
        <f>countifs(RawPTData!$B:$B,A30,RawPTData!$D:$D,"&lt;32")*600/C30/F30</f>
        <v>4.039784861</v>
      </c>
      <c r="L30" s="14">
        <f t="shared" si="2"/>
        <v>4.687674886</v>
      </c>
      <c r="M30" s="17">
        <f>countifs(RawPTData!$B:$B,A30,RawPTData!$D:$D,"&lt;32")/countif(RawPTData!$B:$B,A30)*100</f>
        <v>86.17886179</v>
      </c>
      <c r="N30" s="17">
        <f>countifs(RawPTData!$B:$B,$A30,RawPTData!$D:$D,"&gt;28")/countif(RawPTData!$B:$B,$A30)*100</f>
        <v>13.82113821</v>
      </c>
    </row>
    <row r="31">
      <c r="A31" s="3" t="str">
        <f t="shared" si="1"/>
        <v>shi_05m_m67_a3_001</v>
      </c>
      <c r="B31" s="9" t="s">
        <v>33</v>
      </c>
      <c r="C31" s="12">
        <v>105.1911</v>
      </c>
      <c r="D31" s="12">
        <v>256.4041</v>
      </c>
      <c r="E31" s="12">
        <v>0.42926</v>
      </c>
      <c r="F31" s="2">
        <v>211.0</v>
      </c>
      <c r="G31" s="14">
        <f>sumif(RawPTData!$B:$B,A31,RawPTData!D:D)/countif(RawPTData!$B:$B,A31)</f>
        <v>15.5037037</v>
      </c>
      <c r="H31" s="14">
        <f>sumif(RawPTData!$B:$B,A31,RawPTData!E:E)/countif(RawPTData!$B:$B,A31)</f>
        <v>2625.31223</v>
      </c>
      <c r="I31" s="14">
        <f>sumif(RawPTData!$B:$B,A31,RawPTData!F:F)/countif(RawPTData!$B:$B,A31)</f>
        <v>0.6060116222</v>
      </c>
      <c r="J31" s="14">
        <f>COUNTIF(RawPTData!B:B,A31)/C31</f>
        <v>1.283378537</v>
      </c>
      <c r="K31" s="17">
        <f>countifs(RawPTData!$B:$B,A31,RawPTData!$D:$D,"&lt;32")*600/C31/F31</f>
        <v>3.216894068</v>
      </c>
      <c r="L31" s="14">
        <f t="shared" si="2"/>
        <v>3.64941764</v>
      </c>
      <c r="M31" s="17">
        <f>countifs(RawPTData!$B:$B,A31,RawPTData!$D:$D,"&lt;32")/countif(RawPTData!$B:$B,A31)*100</f>
        <v>88.14814815</v>
      </c>
      <c r="N31" s="17">
        <f>countifs(RawPTData!$B:$B,$A31,RawPTData!$D:$D,"&gt;28")/countif(RawPTData!$B:$B,$A31)*100</f>
        <v>13.33333333</v>
      </c>
    </row>
    <row r="32">
      <c r="A32" s="3" t="str">
        <f t="shared" si="1"/>
        <v>shi_05m_m67_a3_002</v>
      </c>
      <c r="B32" s="9" t="s">
        <v>34</v>
      </c>
      <c r="C32" s="12">
        <v>185.7778</v>
      </c>
      <c r="D32" s="12">
        <v>216.3649</v>
      </c>
      <c r="E32" s="12">
        <v>0.53233</v>
      </c>
      <c r="F32" s="2">
        <v>211.0</v>
      </c>
      <c r="G32" s="14">
        <f>sumif(RawPTData!$B:$B,A32,RawPTData!D:D)/countif(RawPTData!$B:$B,A32)</f>
        <v>16.68181818</v>
      </c>
      <c r="H32" s="14">
        <f>sumif(RawPTData!$B:$B,A32,RawPTData!E:E)/countif(RawPTData!$B:$B,A32)</f>
        <v>2197.322192</v>
      </c>
      <c r="I32" s="14">
        <f>sumif(RawPTData!$B:$B,A32,RawPTData!F:F)/countif(RawPTData!$B:$B,A32)</f>
        <v>0.572732</v>
      </c>
      <c r="J32" s="14">
        <f>COUNTIF(RawPTData!B:B,A32)/C32</f>
        <v>1.065789346</v>
      </c>
      <c r="K32" s="17">
        <f>countifs(RawPTData!$B:$B,A32,RawPTData!$D:$D,"&lt;32")*600/C32/F32</f>
        <v>2.632712445</v>
      </c>
      <c r="L32" s="14">
        <f t="shared" si="2"/>
        <v>3.030680605</v>
      </c>
      <c r="M32" s="17">
        <f>countifs(RawPTData!$B:$B,A32,RawPTData!$D:$D,"&lt;32")/countif(RawPTData!$B:$B,A32)*100</f>
        <v>86.86868687</v>
      </c>
      <c r="N32" s="17">
        <f>countifs(RawPTData!$B:$B,$A32,RawPTData!$D:$D,"&gt;28")/countif(RawPTData!$B:$B,$A32)*100</f>
        <v>15.15151515</v>
      </c>
    </row>
    <row r="33">
      <c r="A33" s="3" t="str">
        <f t="shared" si="1"/>
        <v>shi_05m_m67_a3_003</v>
      </c>
      <c r="B33" s="9" t="s">
        <v>35</v>
      </c>
      <c r="C33" s="12">
        <v>48.40889</v>
      </c>
      <c r="D33" s="12">
        <v>171.6893</v>
      </c>
      <c r="E33" s="12">
        <v>0.45106</v>
      </c>
      <c r="F33" s="2">
        <v>211.0</v>
      </c>
      <c r="G33" s="14">
        <f>sumif(RawPTData!$B:$B,A33,RawPTData!D:D)/countif(RawPTData!$B:$B,A33)</f>
        <v>10.48351648</v>
      </c>
      <c r="H33" s="14">
        <f>sumif(RawPTData!$B:$B,A33,RawPTData!E:E)/countif(RawPTData!$B:$B,A33)</f>
        <v>1545.743198</v>
      </c>
      <c r="I33" s="14">
        <f>sumif(RawPTData!$B:$B,A33,RawPTData!F:F)/countif(RawPTData!$B:$B,A33)</f>
        <v>0.5604103626</v>
      </c>
      <c r="J33" s="14">
        <f>COUNTIF(RawPTData!B:B,A33)/C33</f>
        <v>1.879820008</v>
      </c>
      <c r="K33" s="17">
        <f>countifs(RawPTData!$B:$B,A33,RawPTData!$D:$D,"&lt;32")*600/C33/F33</f>
        <v>4.993011844</v>
      </c>
      <c r="L33" s="14">
        <f t="shared" si="2"/>
        <v>5.345459739</v>
      </c>
      <c r="M33" s="17">
        <f>countifs(RawPTData!$B:$B,A33,RawPTData!$D:$D,"&lt;32")/countif(RawPTData!$B:$B,A33)*100</f>
        <v>93.40659341</v>
      </c>
      <c r="N33" s="17">
        <f>countifs(RawPTData!$B:$B,$A33,RawPTData!$D:$D,"&gt;28")/countif(RawPTData!$B:$B,$A33)*100</f>
        <v>6.593406593</v>
      </c>
    </row>
    <row r="34">
      <c r="A34" s="3" t="str">
        <f t="shared" si="1"/>
        <v>shi_06m_m67_a3_001</v>
      </c>
      <c r="B34" s="9" t="s">
        <v>36</v>
      </c>
      <c r="C34" s="12">
        <v>166.7378</v>
      </c>
      <c r="D34" s="12">
        <v>311.3105</v>
      </c>
      <c r="E34" s="12">
        <v>0.5378</v>
      </c>
      <c r="F34" s="2">
        <v>211.0</v>
      </c>
      <c r="G34" s="14">
        <f>sumif(RawPTData!$B:$B,A34,RawPTData!D:D)/countif(RawPTData!$B:$B,A34)</f>
        <v>19.67578125</v>
      </c>
      <c r="H34" s="14">
        <f>sumif(RawPTData!$B:$B,A34,RawPTData!E:E)/countif(RawPTData!$B:$B,A34)</f>
        <v>2897.282281</v>
      </c>
      <c r="I34" s="14">
        <f>sumif(RawPTData!$B:$B,A34,RawPTData!F:F)/countif(RawPTData!$B:$B,A34)</f>
        <v>0.5390853125</v>
      </c>
      <c r="J34" s="14">
        <f>COUNTIF(RawPTData!B:B,A34)/C34</f>
        <v>1.535344715</v>
      </c>
      <c r="K34" s="17">
        <f>countifs(RawPTData!$B:$B,A34,RawPTData!$D:$D,"&lt;32")*600/C34/F34</f>
        <v>3.598464175</v>
      </c>
      <c r="L34" s="14">
        <f t="shared" si="2"/>
        <v>4.365909142</v>
      </c>
      <c r="M34" s="17">
        <f>countifs(RawPTData!$B:$B,A34,RawPTData!$D:$D,"&lt;32")/countif(RawPTData!$B:$B,A34)*100</f>
        <v>82.421875</v>
      </c>
      <c r="N34" s="17">
        <f>countifs(RawPTData!$B:$B,$A34,RawPTData!$D:$D,"&gt;28")/countif(RawPTData!$B:$B,$A34)*100</f>
        <v>20.3125</v>
      </c>
    </row>
    <row r="35">
      <c r="A35" s="3" t="str">
        <f t="shared" si="1"/>
        <v>shi_06m_m67_a3_002</v>
      </c>
      <c r="B35" s="9" t="s">
        <v>37</v>
      </c>
      <c r="C35" s="12">
        <v>142.4356</v>
      </c>
      <c r="D35" s="12">
        <v>175.1075</v>
      </c>
      <c r="E35" s="12">
        <v>0.52377</v>
      </c>
      <c r="F35" s="2">
        <v>211.0</v>
      </c>
      <c r="G35" s="14">
        <f>sumif(RawPTData!$B:$B,A35,RawPTData!D:D)/countif(RawPTData!$B:$B,A35)</f>
        <v>14.96969697</v>
      </c>
      <c r="H35" s="14">
        <f>sumif(RawPTData!$B:$B,A35,RawPTData!E:E)/countif(RawPTData!$B:$B,A35)</f>
        <v>1763.938818</v>
      </c>
      <c r="I35" s="14">
        <f>sumif(RawPTData!$B:$B,A35,RawPTData!F:F)/countif(RawPTData!$B:$B,A35)</f>
        <v>0.6036424667</v>
      </c>
      <c r="J35" s="14">
        <f>COUNTIF(RawPTData!B:B,A35)/C35</f>
        <v>1.158418261</v>
      </c>
      <c r="K35" s="17">
        <f>countifs(RawPTData!$B:$B,A35,RawPTData!$D:$D,"&lt;32")*600/C35/F35</f>
        <v>2.87483377</v>
      </c>
      <c r="L35" s="14">
        <f t="shared" si="2"/>
        <v>3.294080362</v>
      </c>
      <c r="M35" s="17">
        <f>countifs(RawPTData!$B:$B,A35,RawPTData!$D:$D,"&lt;32")/countif(RawPTData!$B:$B,A35)*100</f>
        <v>87.27272727</v>
      </c>
      <c r="N35" s="17">
        <f>countifs(RawPTData!$B:$B,$A35,RawPTData!$D:$D,"&gt;28")/countif(RawPTData!$B:$B,$A35)*100</f>
        <v>15.15151515</v>
      </c>
    </row>
    <row r="36">
      <c r="A36" s="3" t="str">
        <f t="shared" si="1"/>
        <v>shi_06m_m67_a3_003</v>
      </c>
      <c r="B36" s="9" t="s">
        <v>38</v>
      </c>
      <c r="C36" s="12">
        <v>174.0089</v>
      </c>
      <c r="D36" s="12">
        <v>179.6834</v>
      </c>
      <c r="E36" s="12">
        <v>0.53388</v>
      </c>
      <c r="F36" s="2">
        <v>211.0</v>
      </c>
      <c r="G36" s="14">
        <f>sumif(RawPTData!$B:$B,A36,RawPTData!D:D)/countif(RawPTData!$B:$B,A36)</f>
        <v>12.69421488</v>
      </c>
      <c r="H36" s="14">
        <f>sumif(RawPTData!$B:$B,A36,RawPTData!E:E)/countif(RawPTData!$B:$B,A36)</f>
        <v>1760.463012</v>
      </c>
      <c r="I36" s="14">
        <f>sumif(RawPTData!$B:$B,A36,RawPTData!F:F)/countif(RawPTData!$B:$B,A36)</f>
        <v>0.5722313884</v>
      </c>
      <c r="J36" s="14">
        <f>COUNTIF(RawPTData!B:B,A36)/C36</f>
        <v>1.390733462</v>
      </c>
      <c r="K36" s="17">
        <f>countifs(RawPTData!$B:$B,A36,RawPTData!$D:$D,"&lt;32")*600/C36/F36</f>
        <v>3.644199939</v>
      </c>
      <c r="L36" s="14">
        <f t="shared" si="2"/>
        <v>3.95469231</v>
      </c>
      <c r="M36" s="17">
        <f>countifs(RawPTData!$B:$B,A36,RawPTData!$D:$D,"&lt;32")/countif(RawPTData!$B:$B,A36)*100</f>
        <v>92.14876033</v>
      </c>
      <c r="N36" s="17">
        <f>countifs(RawPTData!$B:$B,$A36,RawPTData!$D:$D,"&gt;28")/countif(RawPTData!$B:$B,$A36)*100</f>
        <v>8.67768595</v>
      </c>
    </row>
    <row r="37">
      <c r="A37" s="3" t="str">
        <f t="shared" si="1"/>
        <v>shi_07m_m67_a3_001</v>
      </c>
      <c r="B37" s="9" t="s">
        <v>39</v>
      </c>
      <c r="C37" s="12">
        <v>78.72</v>
      </c>
      <c r="D37" s="12">
        <v>248.785</v>
      </c>
      <c r="E37" s="12">
        <v>0.57988</v>
      </c>
      <c r="F37" s="2">
        <v>211.0</v>
      </c>
      <c r="G37" s="14">
        <f>sumif(RawPTData!$B:$B,A37,RawPTData!D:D)/countif(RawPTData!$B:$B,A37)</f>
        <v>16.14166667</v>
      </c>
      <c r="H37" s="14">
        <f>sumif(RawPTData!$B:$B,A37,RawPTData!E:E)/countif(RawPTData!$B:$B,A37)</f>
        <v>2352.548783</v>
      </c>
      <c r="I37" s="14">
        <f>sumif(RawPTData!$B:$B,A37,RawPTData!F:F)/countif(RawPTData!$B:$B,A37)</f>
        <v>0.605055875</v>
      </c>
      <c r="J37" s="14">
        <f>COUNTIF(RawPTData!B:B,A37)/C37</f>
        <v>1.524390244</v>
      </c>
      <c r="K37" s="17">
        <f>countifs(RawPTData!$B:$B,A37,RawPTData!$D:$D,"&lt;32")*600/C37/F37</f>
        <v>3.829037106</v>
      </c>
      <c r="L37" s="14">
        <f t="shared" si="2"/>
        <v>4.334758987</v>
      </c>
      <c r="M37" s="17">
        <f>countifs(RawPTData!$B:$B,A37,RawPTData!$D:$D,"&lt;32")/countif(RawPTData!$B:$B,A37)*100</f>
        <v>88.33333333</v>
      </c>
      <c r="N37" s="17">
        <f>countifs(RawPTData!$B:$B,$A37,RawPTData!$D:$D,"&gt;28")/countif(RawPTData!$B:$B,$A37)*100</f>
        <v>15.83333333</v>
      </c>
    </row>
    <row r="38">
      <c r="A38" s="3" t="str">
        <f t="shared" si="1"/>
        <v>shi_07m_m67_a3_002</v>
      </c>
      <c r="B38" s="9" t="s">
        <v>40</v>
      </c>
      <c r="C38" s="12">
        <v>114.5956</v>
      </c>
      <c r="D38" s="12">
        <v>273.8608</v>
      </c>
      <c r="E38" s="12">
        <v>0.6811</v>
      </c>
      <c r="F38" s="2">
        <v>211.0</v>
      </c>
      <c r="G38" s="14">
        <f>sumif(RawPTData!$B:$B,A38,RawPTData!D:D)/countif(RawPTData!$B:$B,A38)</f>
        <v>13.22222222</v>
      </c>
      <c r="H38" s="14">
        <f>sumif(RawPTData!$B:$B,A38,RawPTData!E:E)/countif(RawPTData!$B:$B,A38)</f>
        <v>2659.337344</v>
      </c>
      <c r="I38" s="14">
        <f>sumif(RawPTData!$B:$B,A38,RawPTData!F:F)/countif(RawPTData!$B:$B,A38)</f>
        <v>0.4581324889</v>
      </c>
      <c r="J38" s="14">
        <f>COUNTIF(RawPTData!B:B,A38)/C38</f>
        <v>0.785370468</v>
      </c>
      <c r="K38" s="17">
        <f>countifs(RawPTData!$B:$B,A38,RawPTData!$D:$D,"&lt;32")*600/C38/F38</f>
        <v>2.059581322</v>
      </c>
      <c r="L38" s="14">
        <f t="shared" si="2"/>
        <v>2.233280952</v>
      </c>
      <c r="M38" s="17">
        <f>countifs(RawPTData!$B:$B,A38,RawPTData!$D:$D,"&lt;32")/countif(RawPTData!$B:$B,A38)*100</f>
        <v>92.22222222</v>
      </c>
      <c r="N38" s="17">
        <f>countifs(RawPTData!$B:$B,$A38,RawPTData!$D:$D,"&gt;28")/countif(RawPTData!$B:$B,$A38)*100</f>
        <v>10</v>
      </c>
    </row>
    <row r="39">
      <c r="G39" s="14"/>
      <c r="H39" s="14"/>
      <c r="I39" s="14"/>
      <c r="J39" s="14"/>
      <c r="K39" s="17"/>
      <c r="L39" s="14"/>
      <c r="M39" s="17"/>
      <c r="N39" s="17"/>
    </row>
    <row r="40">
      <c r="G40" s="14"/>
      <c r="H40" s="14"/>
      <c r="I40" s="14"/>
      <c r="J40" s="14"/>
      <c r="K40" s="17"/>
      <c r="L40" s="14"/>
      <c r="M40" s="17"/>
    </row>
    <row r="41">
      <c r="G41" s="14"/>
      <c r="H41" s="14"/>
      <c r="I41" s="14"/>
      <c r="J41" s="14"/>
      <c r="K41" s="17"/>
      <c r="L41" s="14"/>
      <c r="M41" s="17"/>
    </row>
    <row r="42">
      <c r="G42" s="14"/>
      <c r="H42" s="14"/>
      <c r="I42" s="14"/>
      <c r="J42" s="14"/>
      <c r="K42" s="17"/>
      <c r="L42" s="14"/>
      <c r="M42" s="17"/>
    </row>
    <row r="43">
      <c r="G43" s="14"/>
      <c r="H43" s="14"/>
      <c r="I43" s="14"/>
      <c r="J43" s="14"/>
      <c r="K43" s="17"/>
      <c r="L43" s="14"/>
      <c r="M43" s="17"/>
    </row>
    <row r="44">
      <c r="K44" s="14"/>
      <c r="L44" s="14"/>
    </row>
    <row r="45">
      <c r="K45" s="14"/>
      <c r="L45" s="14"/>
    </row>
    <row r="46">
      <c r="K46" s="14"/>
      <c r="L46" s="14"/>
    </row>
    <row r="47">
      <c r="K47" s="14"/>
      <c r="L47" s="14"/>
    </row>
    <row r="48">
      <c r="K48" s="14"/>
      <c r="L48" s="14"/>
    </row>
    <row r="49">
      <c r="K49" s="14"/>
      <c r="L49" s="14"/>
    </row>
    <row r="50">
      <c r="K50" s="14"/>
      <c r="L50" s="14"/>
    </row>
    <row r="51">
      <c r="K51" s="14"/>
      <c r="L51" s="14"/>
    </row>
    <row r="52">
      <c r="K52" s="14"/>
      <c r="L52" s="14"/>
    </row>
    <row r="53">
      <c r="K53" s="14"/>
      <c r="L53" s="14"/>
    </row>
    <row r="54">
      <c r="K54" s="14"/>
      <c r="L54" s="14"/>
    </row>
    <row r="55">
      <c r="K55" s="14"/>
      <c r="L55" s="14"/>
    </row>
    <row r="56">
      <c r="K56" s="14"/>
      <c r="L56" s="14"/>
    </row>
    <row r="57">
      <c r="K57" s="14"/>
      <c r="L57" s="14"/>
    </row>
    <row r="58">
      <c r="K58" s="14"/>
      <c r="L58" s="14"/>
    </row>
    <row r="59">
      <c r="K59" s="14"/>
      <c r="L59" s="14"/>
    </row>
    <row r="60">
      <c r="K60" s="14"/>
      <c r="L60" s="14"/>
    </row>
    <row r="61">
      <c r="K61" s="14"/>
      <c r="L61" s="14"/>
    </row>
    <row r="62">
      <c r="K62" s="14"/>
      <c r="L62" s="14"/>
    </row>
    <row r="63">
      <c r="K63" s="14"/>
      <c r="L63" s="14"/>
    </row>
    <row r="64">
      <c r="K64" s="14"/>
      <c r="L64" s="14"/>
    </row>
    <row r="65">
      <c r="K65" s="14"/>
      <c r="L65" s="14"/>
    </row>
    <row r="66">
      <c r="K66" s="14"/>
      <c r="L66" s="14"/>
    </row>
    <row r="67">
      <c r="K67" s="14"/>
      <c r="L67" s="14"/>
    </row>
    <row r="68">
      <c r="K68" s="14"/>
      <c r="L68" s="14"/>
    </row>
    <row r="69">
      <c r="K69" s="14"/>
      <c r="L69" s="14"/>
    </row>
    <row r="70">
      <c r="K70" s="13"/>
      <c r="L70" s="13"/>
    </row>
    <row r="71">
      <c r="K71" s="13"/>
      <c r="L71" s="13"/>
    </row>
    <row r="72">
      <c r="K72" s="13"/>
      <c r="L72" s="13"/>
    </row>
    <row r="73">
      <c r="K73" s="13"/>
      <c r="L73" s="13"/>
    </row>
    <row r="74">
      <c r="K74" s="13"/>
      <c r="L74" s="13"/>
    </row>
    <row r="75">
      <c r="K75" s="13"/>
      <c r="L75" s="13"/>
    </row>
    <row r="76">
      <c r="K76" s="13"/>
      <c r="L76" s="13"/>
    </row>
    <row r="77">
      <c r="K77" s="13"/>
      <c r="L77" s="13"/>
    </row>
    <row r="78">
      <c r="K78" s="13"/>
      <c r="L78" s="13"/>
    </row>
    <row r="79">
      <c r="K79" s="13"/>
      <c r="L79" s="13"/>
    </row>
    <row r="80">
      <c r="K80" s="13"/>
      <c r="L80" s="13"/>
    </row>
    <row r="81">
      <c r="K81" s="13"/>
      <c r="L81" s="13"/>
    </row>
    <row r="82">
      <c r="K82" s="13"/>
      <c r="L82" s="13"/>
    </row>
    <row r="83">
      <c r="K83" s="13"/>
      <c r="L83" s="13"/>
    </row>
    <row r="84">
      <c r="K84" s="13"/>
      <c r="L84" s="13"/>
    </row>
    <row r="85">
      <c r="K85" s="13"/>
      <c r="L85" s="13"/>
    </row>
    <row r="86">
      <c r="K86" s="13"/>
      <c r="L86" s="13"/>
    </row>
    <row r="87">
      <c r="K87" s="13"/>
      <c r="L87" s="13"/>
    </row>
    <row r="88">
      <c r="K88" s="13"/>
      <c r="L88" s="13"/>
    </row>
    <row r="89">
      <c r="K89" s="13"/>
      <c r="L89" s="13"/>
    </row>
    <row r="90">
      <c r="K90" s="13"/>
      <c r="L90" s="13"/>
    </row>
    <row r="91">
      <c r="K91" s="13"/>
      <c r="L91" s="13"/>
    </row>
    <row r="92">
      <c r="K92" s="13"/>
      <c r="L92" s="13"/>
    </row>
    <row r="93">
      <c r="K93" s="13"/>
      <c r="L93" s="13"/>
    </row>
    <row r="94">
      <c r="K94" s="13"/>
      <c r="L94" s="13"/>
    </row>
    <row r="95">
      <c r="K95" s="13"/>
      <c r="L95" s="13"/>
    </row>
    <row r="96">
      <c r="K96" s="13"/>
      <c r="L96" s="13"/>
    </row>
    <row r="97">
      <c r="K97" s="13"/>
      <c r="L97" s="13"/>
    </row>
    <row r="98">
      <c r="K98" s="13"/>
      <c r="L98" s="13"/>
    </row>
    <row r="99">
      <c r="K99" s="13"/>
      <c r="L99" s="13"/>
    </row>
    <row r="100">
      <c r="K100" s="13"/>
      <c r="L100" s="13"/>
    </row>
    <row r="101">
      <c r="K101" s="13"/>
      <c r="L101" s="13"/>
    </row>
    <row r="102">
      <c r="K102" s="13"/>
      <c r="L102" s="13"/>
    </row>
    <row r="103">
      <c r="K103" s="13"/>
      <c r="L103" s="13"/>
    </row>
    <row r="104">
      <c r="K104" s="13"/>
      <c r="L104" s="13"/>
    </row>
    <row r="105">
      <c r="K105" s="13"/>
      <c r="L105" s="13"/>
    </row>
    <row r="106">
      <c r="K106" s="13"/>
      <c r="L106" s="13"/>
    </row>
    <row r="107">
      <c r="K107" s="13"/>
      <c r="L107" s="13"/>
    </row>
    <row r="108">
      <c r="K108" s="13"/>
      <c r="L108" s="13"/>
    </row>
    <row r="109">
      <c r="K109" s="13"/>
      <c r="L109" s="13"/>
    </row>
    <row r="110">
      <c r="K110" s="13"/>
      <c r="L110" s="13"/>
    </row>
    <row r="111">
      <c r="K111" s="13"/>
      <c r="L111" s="13"/>
    </row>
    <row r="112">
      <c r="K112" s="13"/>
      <c r="L112" s="13"/>
    </row>
    <row r="113">
      <c r="K113" s="13"/>
      <c r="L113" s="13"/>
    </row>
    <row r="114">
      <c r="K114" s="13"/>
      <c r="L114" s="13"/>
    </row>
    <row r="115">
      <c r="K115" s="13"/>
      <c r="L115" s="13"/>
    </row>
    <row r="116">
      <c r="K116" s="13"/>
      <c r="L116" s="13"/>
    </row>
    <row r="117">
      <c r="K117" s="13"/>
      <c r="L117" s="13"/>
    </row>
    <row r="118">
      <c r="K118" s="13"/>
      <c r="L118" s="13"/>
    </row>
    <row r="119">
      <c r="K119" s="13"/>
      <c r="L119" s="13"/>
    </row>
    <row r="120">
      <c r="K120" s="13"/>
      <c r="L120" s="13"/>
    </row>
    <row r="121">
      <c r="K121" s="13"/>
      <c r="L121" s="13"/>
    </row>
    <row r="122">
      <c r="K122" s="13"/>
      <c r="L122" s="13"/>
    </row>
    <row r="123">
      <c r="K123" s="13"/>
      <c r="L123" s="13"/>
    </row>
    <row r="124">
      <c r="K124" s="13"/>
      <c r="L124" s="13"/>
    </row>
    <row r="125">
      <c r="K125" s="13"/>
      <c r="L125" s="13"/>
    </row>
    <row r="126">
      <c r="K126" s="13"/>
      <c r="L126" s="13"/>
    </row>
    <row r="127">
      <c r="K127" s="13"/>
      <c r="L127" s="13"/>
    </row>
    <row r="128">
      <c r="K128" s="13"/>
      <c r="L128" s="13"/>
    </row>
    <row r="129">
      <c r="K129" s="13"/>
      <c r="L129" s="13"/>
    </row>
    <row r="130">
      <c r="K130" s="13"/>
      <c r="L130" s="13"/>
    </row>
    <row r="131">
      <c r="K131" s="13"/>
      <c r="L131" s="13"/>
    </row>
    <row r="132">
      <c r="K132" s="13"/>
      <c r="L132" s="13"/>
    </row>
    <row r="133">
      <c r="K133" s="13"/>
      <c r="L133" s="13"/>
    </row>
    <row r="134">
      <c r="K134" s="13"/>
      <c r="L134" s="13"/>
    </row>
    <row r="135">
      <c r="K135" s="13"/>
      <c r="L135" s="13"/>
    </row>
    <row r="136">
      <c r="K136" s="13"/>
      <c r="L136" s="13"/>
    </row>
    <row r="137">
      <c r="K137" s="13"/>
      <c r="L137" s="13"/>
    </row>
    <row r="138">
      <c r="K138" s="13"/>
      <c r="L138" s="13"/>
    </row>
    <row r="139">
      <c r="K139" s="13"/>
      <c r="L139" s="13"/>
    </row>
    <row r="140">
      <c r="K140" s="13"/>
      <c r="L140" s="13"/>
    </row>
    <row r="141">
      <c r="K141" s="13"/>
      <c r="L141" s="13"/>
    </row>
    <row r="142">
      <c r="K142" s="13"/>
      <c r="L142" s="13"/>
    </row>
    <row r="143">
      <c r="K143" s="13"/>
      <c r="L143" s="13"/>
    </row>
    <row r="144">
      <c r="K144" s="13"/>
      <c r="L144" s="13"/>
    </row>
    <row r="145">
      <c r="K145" s="13"/>
      <c r="L145" s="13"/>
    </row>
    <row r="146">
      <c r="K146" s="13"/>
      <c r="L146" s="13"/>
    </row>
    <row r="147">
      <c r="K147" s="13"/>
      <c r="L147" s="13"/>
    </row>
    <row r="148">
      <c r="K148" s="13"/>
      <c r="L148" s="13"/>
    </row>
    <row r="149">
      <c r="K149" s="13"/>
      <c r="L149" s="13"/>
    </row>
    <row r="150">
      <c r="K150" s="13"/>
      <c r="L150" s="13"/>
    </row>
    <row r="151">
      <c r="K151" s="13"/>
      <c r="L151" s="13"/>
    </row>
    <row r="152">
      <c r="K152" s="13"/>
      <c r="L152" s="13"/>
    </row>
    <row r="153">
      <c r="K153" s="13"/>
      <c r="L153" s="13"/>
    </row>
    <row r="154">
      <c r="K154" s="13"/>
      <c r="L154" s="13"/>
    </row>
    <row r="155">
      <c r="K155" s="13"/>
      <c r="L155" s="13"/>
    </row>
    <row r="156">
      <c r="K156" s="13"/>
      <c r="L156" s="13"/>
    </row>
    <row r="157">
      <c r="K157" s="13"/>
      <c r="L157" s="13"/>
    </row>
    <row r="158">
      <c r="K158" s="13"/>
      <c r="L158" s="13"/>
    </row>
    <row r="159">
      <c r="K159" s="13"/>
      <c r="L159" s="13"/>
    </row>
    <row r="160">
      <c r="K160" s="13"/>
      <c r="L160" s="13"/>
    </row>
    <row r="161">
      <c r="K161" s="13"/>
      <c r="L161" s="13"/>
    </row>
    <row r="162">
      <c r="K162" s="13"/>
      <c r="L162" s="13"/>
    </row>
    <row r="163">
      <c r="K163" s="13"/>
      <c r="L163" s="13"/>
    </row>
    <row r="164">
      <c r="K164" s="13"/>
      <c r="L164" s="13"/>
    </row>
    <row r="165">
      <c r="K165" s="13"/>
      <c r="L165" s="13"/>
    </row>
    <row r="166">
      <c r="K166" s="13"/>
      <c r="L166" s="13"/>
    </row>
    <row r="167">
      <c r="K167" s="13"/>
      <c r="L167" s="13"/>
    </row>
    <row r="168">
      <c r="K168" s="13"/>
      <c r="L168" s="13"/>
    </row>
    <row r="169">
      <c r="K169" s="13"/>
      <c r="L169" s="13"/>
    </row>
    <row r="170">
      <c r="K170" s="13"/>
      <c r="L170" s="13"/>
    </row>
    <row r="171">
      <c r="K171" s="13"/>
      <c r="L171" s="13"/>
    </row>
    <row r="172">
      <c r="K172" s="13"/>
      <c r="L172" s="13"/>
    </row>
    <row r="173">
      <c r="K173" s="13"/>
      <c r="L173" s="13"/>
    </row>
    <row r="174">
      <c r="K174" s="13"/>
      <c r="L174" s="13"/>
    </row>
    <row r="175">
      <c r="K175" s="13"/>
      <c r="L175" s="13"/>
    </row>
    <row r="176">
      <c r="K176" s="13"/>
      <c r="L176" s="13"/>
    </row>
    <row r="177">
      <c r="K177" s="13"/>
      <c r="L177" s="13"/>
    </row>
    <row r="178">
      <c r="K178" s="13"/>
      <c r="L178" s="13"/>
    </row>
    <row r="179">
      <c r="K179" s="13"/>
      <c r="L179" s="13"/>
    </row>
    <row r="180">
      <c r="K180" s="13"/>
      <c r="L180" s="13"/>
    </row>
    <row r="181">
      <c r="K181" s="13"/>
      <c r="L181" s="13"/>
    </row>
    <row r="182">
      <c r="K182" s="13"/>
      <c r="L182" s="13"/>
    </row>
    <row r="183">
      <c r="K183" s="13"/>
      <c r="L183" s="13"/>
    </row>
    <row r="184">
      <c r="K184" s="13"/>
      <c r="L184" s="13"/>
    </row>
    <row r="185">
      <c r="K185" s="13"/>
      <c r="L185" s="13"/>
    </row>
    <row r="186">
      <c r="K186" s="13"/>
      <c r="L186" s="13"/>
    </row>
    <row r="187">
      <c r="K187" s="13"/>
      <c r="L187" s="13"/>
    </row>
    <row r="188">
      <c r="K188" s="13"/>
      <c r="L188" s="13"/>
    </row>
    <row r="189">
      <c r="K189" s="13"/>
      <c r="L189" s="13"/>
    </row>
    <row r="190">
      <c r="K190" s="13"/>
      <c r="L190" s="13"/>
    </row>
    <row r="191">
      <c r="K191" s="13"/>
      <c r="L191" s="13"/>
    </row>
    <row r="192">
      <c r="K192" s="13"/>
      <c r="L192" s="13"/>
    </row>
    <row r="193">
      <c r="K193" s="13"/>
      <c r="L193" s="13"/>
    </row>
    <row r="194">
      <c r="K194" s="13"/>
      <c r="L194" s="13"/>
    </row>
    <row r="195">
      <c r="K195" s="13"/>
      <c r="L195" s="13"/>
    </row>
    <row r="196">
      <c r="K196" s="13"/>
      <c r="L196" s="13"/>
    </row>
    <row r="197">
      <c r="K197" s="13"/>
      <c r="L197" s="13"/>
    </row>
    <row r="198">
      <c r="K198" s="13"/>
      <c r="L198" s="13"/>
    </row>
    <row r="199">
      <c r="K199" s="13"/>
      <c r="L199" s="13"/>
    </row>
    <row r="200">
      <c r="K200" s="13"/>
      <c r="L200" s="13"/>
    </row>
    <row r="201">
      <c r="K201" s="13"/>
      <c r="L201" s="13"/>
    </row>
    <row r="202">
      <c r="K202" s="13"/>
      <c r="L202" s="13"/>
    </row>
    <row r="203">
      <c r="K203" s="13"/>
      <c r="L203" s="13"/>
    </row>
    <row r="204">
      <c r="K204" s="13"/>
      <c r="L204" s="13"/>
    </row>
    <row r="205">
      <c r="K205" s="13"/>
      <c r="L205" s="13"/>
    </row>
    <row r="206">
      <c r="K206" s="13"/>
      <c r="L206" s="13"/>
    </row>
    <row r="207">
      <c r="K207" s="13"/>
      <c r="L207" s="13"/>
    </row>
    <row r="208">
      <c r="K208" s="13"/>
      <c r="L208" s="13"/>
    </row>
    <row r="209">
      <c r="K209" s="13"/>
      <c r="L209" s="13"/>
    </row>
    <row r="210">
      <c r="K210" s="13"/>
      <c r="L210" s="13"/>
    </row>
    <row r="211">
      <c r="K211" s="13"/>
      <c r="L211" s="13"/>
    </row>
    <row r="212">
      <c r="K212" s="13"/>
      <c r="L212" s="13"/>
    </row>
    <row r="213">
      <c r="K213" s="13"/>
      <c r="L213" s="13"/>
    </row>
    <row r="214">
      <c r="K214" s="13"/>
      <c r="L214" s="13"/>
    </row>
    <row r="215">
      <c r="K215" s="13"/>
      <c r="L215" s="13"/>
    </row>
    <row r="216">
      <c r="K216" s="13"/>
      <c r="L216" s="13"/>
    </row>
    <row r="217">
      <c r="K217" s="13"/>
      <c r="L217" s="13"/>
    </row>
    <row r="218">
      <c r="K218" s="13"/>
      <c r="L218" s="13"/>
    </row>
    <row r="219">
      <c r="K219" s="13"/>
      <c r="L219" s="13"/>
    </row>
    <row r="220">
      <c r="K220" s="13"/>
      <c r="L220" s="13"/>
    </row>
    <row r="221">
      <c r="K221" s="13"/>
      <c r="L221" s="13"/>
    </row>
    <row r="222">
      <c r="K222" s="13"/>
      <c r="L222" s="13"/>
    </row>
    <row r="223">
      <c r="K223" s="13"/>
      <c r="L223" s="13"/>
    </row>
    <row r="224">
      <c r="K224" s="13"/>
      <c r="L224" s="13"/>
    </row>
    <row r="225">
      <c r="K225" s="13"/>
      <c r="L225" s="13"/>
    </row>
    <row r="226">
      <c r="K226" s="13"/>
      <c r="L226" s="13"/>
    </row>
    <row r="227">
      <c r="K227" s="13"/>
      <c r="L227" s="13"/>
    </row>
    <row r="228">
      <c r="K228" s="13"/>
      <c r="L228" s="13"/>
    </row>
    <row r="229">
      <c r="K229" s="13"/>
      <c r="L229" s="13"/>
    </row>
    <row r="230">
      <c r="K230" s="13"/>
      <c r="L230" s="13"/>
    </row>
    <row r="231">
      <c r="K231" s="13"/>
      <c r="L231" s="13"/>
    </row>
    <row r="232">
      <c r="K232" s="13"/>
      <c r="L232" s="13"/>
    </row>
    <row r="233">
      <c r="K233" s="13"/>
      <c r="L233" s="13"/>
    </row>
    <row r="234">
      <c r="K234" s="13"/>
      <c r="L234" s="13"/>
    </row>
    <row r="235">
      <c r="K235" s="13"/>
      <c r="L235" s="13"/>
    </row>
    <row r="236">
      <c r="K236" s="13"/>
      <c r="L236" s="13"/>
    </row>
    <row r="237">
      <c r="K237" s="13"/>
      <c r="L237" s="13"/>
    </row>
    <row r="238">
      <c r="K238" s="13"/>
      <c r="L238" s="13"/>
    </row>
    <row r="239">
      <c r="K239" s="13"/>
      <c r="L239" s="13"/>
    </row>
    <row r="240">
      <c r="K240" s="13"/>
      <c r="L240" s="13"/>
    </row>
    <row r="241">
      <c r="K241" s="13"/>
      <c r="L241" s="13"/>
    </row>
    <row r="242">
      <c r="K242" s="13"/>
      <c r="L242" s="13"/>
    </row>
    <row r="243">
      <c r="K243" s="13"/>
      <c r="L243" s="13"/>
    </row>
    <row r="244">
      <c r="K244" s="13"/>
      <c r="L244" s="13"/>
    </row>
    <row r="245">
      <c r="K245" s="13"/>
      <c r="L245" s="13"/>
    </row>
    <row r="246">
      <c r="K246" s="13"/>
      <c r="L246" s="13"/>
    </row>
    <row r="247">
      <c r="K247" s="13"/>
      <c r="L247" s="13"/>
    </row>
    <row r="248">
      <c r="K248" s="13"/>
      <c r="L248" s="13"/>
    </row>
    <row r="249">
      <c r="K249" s="13"/>
      <c r="L249" s="13"/>
    </row>
    <row r="250">
      <c r="K250" s="13"/>
      <c r="L250" s="13"/>
    </row>
    <row r="251">
      <c r="K251" s="13"/>
      <c r="L251" s="13"/>
    </row>
    <row r="252">
      <c r="K252" s="13"/>
      <c r="L252" s="13"/>
    </row>
    <row r="253">
      <c r="K253" s="13"/>
      <c r="L253" s="13"/>
    </row>
    <row r="254">
      <c r="K254" s="13"/>
      <c r="L254" s="13"/>
    </row>
    <row r="255">
      <c r="K255" s="13"/>
      <c r="L255" s="13"/>
    </row>
    <row r="256">
      <c r="K256" s="13"/>
      <c r="L256" s="13"/>
    </row>
    <row r="257">
      <c r="K257" s="13"/>
      <c r="L257" s="13"/>
    </row>
    <row r="258">
      <c r="K258" s="13"/>
      <c r="L258" s="13"/>
    </row>
    <row r="259">
      <c r="K259" s="13"/>
      <c r="L259" s="13"/>
    </row>
    <row r="260">
      <c r="K260" s="13"/>
      <c r="L260" s="13"/>
    </row>
    <row r="261">
      <c r="K261" s="13"/>
      <c r="L261" s="13"/>
    </row>
    <row r="262">
      <c r="K262" s="13"/>
      <c r="L262" s="13"/>
    </row>
    <row r="263">
      <c r="K263" s="13"/>
      <c r="L263" s="13"/>
    </row>
    <row r="264">
      <c r="K264" s="13"/>
      <c r="L264" s="13"/>
    </row>
    <row r="265">
      <c r="K265" s="13"/>
      <c r="L265" s="13"/>
    </row>
    <row r="266">
      <c r="K266" s="13"/>
      <c r="L266" s="13"/>
    </row>
    <row r="267">
      <c r="K267" s="13"/>
      <c r="L267" s="13"/>
    </row>
    <row r="268">
      <c r="K268" s="13"/>
      <c r="L268" s="13"/>
    </row>
    <row r="269">
      <c r="K269" s="13"/>
      <c r="L269" s="13"/>
    </row>
    <row r="270">
      <c r="K270" s="13"/>
      <c r="L270" s="13"/>
    </row>
    <row r="271">
      <c r="K271" s="13"/>
      <c r="L271" s="13"/>
    </row>
    <row r="272">
      <c r="K272" s="13"/>
      <c r="L272" s="13"/>
    </row>
    <row r="273">
      <c r="K273" s="13"/>
      <c r="L273" s="13"/>
    </row>
    <row r="274">
      <c r="K274" s="13"/>
      <c r="L274" s="13"/>
    </row>
    <row r="275">
      <c r="K275" s="13"/>
      <c r="L275" s="13"/>
    </row>
    <row r="276">
      <c r="K276" s="13"/>
      <c r="L276" s="13"/>
    </row>
    <row r="277">
      <c r="K277" s="13"/>
      <c r="L277" s="13"/>
    </row>
    <row r="278">
      <c r="K278" s="13"/>
      <c r="L278" s="13"/>
    </row>
    <row r="279">
      <c r="K279" s="13"/>
      <c r="L279" s="13"/>
    </row>
    <row r="280">
      <c r="K280" s="13"/>
      <c r="L280" s="13"/>
    </row>
    <row r="281">
      <c r="K281" s="13"/>
      <c r="L281" s="13"/>
    </row>
    <row r="282">
      <c r="K282" s="13"/>
      <c r="L282" s="13"/>
    </row>
    <row r="283">
      <c r="K283" s="13"/>
      <c r="L283" s="13"/>
    </row>
    <row r="284">
      <c r="K284" s="13"/>
      <c r="L284" s="13"/>
    </row>
    <row r="285">
      <c r="K285" s="13"/>
      <c r="L285" s="13"/>
    </row>
    <row r="286">
      <c r="K286" s="13"/>
      <c r="L286" s="13"/>
    </row>
    <row r="287">
      <c r="K287" s="13"/>
      <c r="L287" s="13"/>
    </row>
    <row r="288">
      <c r="K288" s="13"/>
      <c r="L288" s="13"/>
    </row>
    <row r="289">
      <c r="K289" s="13"/>
      <c r="L289" s="13"/>
    </row>
    <row r="290">
      <c r="K290" s="13"/>
      <c r="L290" s="13"/>
    </row>
    <row r="291">
      <c r="K291" s="13"/>
      <c r="L291" s="13"/>
    </row>
    <row r="292">
      <c r="K292" s="13"/>
      <c r="L292" s="13"/>
    </row>
    <row r="293">
      <c r="K293" s="13"/>
      <c r="L293" s="13"/>
    </row>
    <row r="294">
      <c r="K294" s="13"/>
      <c r="L294" s="13"/>
    </row>
    <row r="295">
      <c r="K295" s="13"/>
      <c r="L295" s="13"/>
    </row>
    <row r="296">
      <c r="K296" s="13"/>
      <c r="L296" s="13"/>
    </row>
    <row r="297">
      <c r="K297" s="13"/>
      <c r="L297" s="13"/>
    </row>
    <row r="298">
      <c r="K298" s="13"/>
      <c r="L298" s="13"/>
    </row>
    <row r="299">
      <c r="K299" s="13"/>
      <c r="L299" s="13"/>
    </row>
    <row r="300">
      <c r="K300" s="13"/>
      <c r="L300" s="13"/>
    </row>
    <row r="301">
      <c r="K301" s="13"/>
      <c r="L301" s="13"/>
    </row>
    <row r="302">
      <c r="K302" s="13"/>
      <c r="L302" s="13"/>
    </row>
    <row r="303">
      <c r="K303" s="13"/>
      <c r="L303" s="13"/>
    </row>
    <row r="304">
      <c r="K304" s="13"/>
      <c r="L304" s="13"/>
    </row>
    <row r="305">
      <c r="K305" s="13"/>
      <c r="L305" s="13"/>
    </row>
    <row r="306">
      <c r="K306" s="13"/>
      <c r="L306" s="13"/>
    </row>
    <row r="307">
      <c r="K307" s="13"/>
      <c r="L307" s="13"/>
    </row>
    <row r="308">
      <c r="K308" s="13"/>
      <c r="L308" s="13"/>
    </row>
    <row r="309">
      <c r="K309" s="13"/>
      <c r="L309" s="13"/>
    </row>
    <row r="310">
      <c r="K310" s="13"/>
      <c r="L310" s="13"/>
    </row>
    <row r="311">
      <c r="K311" s="13"/>
      <c r="L311" s="13"/>
    </row>
    <row r="312">
      <c r="K312" s="13"/>
      <c r="L312" s="13"/>
    </row>
    <row r="313">
      <c r="K313" s="13"/>
      <c r="L313" s="13"/>
    </row>
    <row r="314">
      <c r="K314" s="13"/>
      <c r="L314" s="13"/>
    </row>
    <row r="315">
      <c r="K315" s="13"/>
      <c r="L315" s="13"/>
    </row>
    <row r="316">
      <c r="K316" s="13"/>
      <c r="L316" s="13"/>
    </row>
    <row r="317">
      <c r="K317" s="13"/>
      <c r="L317" s="13"/>
    </row>
    <row r="318">
      <c r="K318" s="13"/>
      <c r="L318" s="13"/>
    </row>
    <row r="319">
      <c r="K319" s="13"/>
      <c r="L319" s="13"/>
    </row>
    <row r="320">
      <c r="K320" s="13"/>
      <c r="L320" s="13"/>
    </row>
    <row r="321">
      <c r="K321" s="13"/>
      <c r="L321" s="13"/>
    </row>
    <row r="322">
      <c r="K322" s="13"/>
      <c r="L322" s="13"/>
    </row>
    <row r="323">
      <c r="K323" s="13"/>
      <c r="L323" s="13"/>
    </row>
    <row r="324">
      <c r="K324" s="13"/>
      <c r="L324" s="13"/>
    </row>
    <row r="325">
      <c r="K325" s="13"/>
      <c r="L325" s="13"/>
    </row>
    <row r="326">
      <c r="K326" s="13"/>
      <c r="L326" s="13"/>
    </row>
    <row r="327">
      <c r="K327" s="13"/>
      <c r="L327" s="13"/>
    </row>
    <row r="328">
      <c r="K328" s="13"/>
      <c r="L328" s="13"/>
    </row>
    <row r="329">
      <c r="K329" s="13"/>
      <c r="L329" s="13"/>
    </row>
    <row r="330">
      <c r="K330" s="13"/>
      <c r="L330" s="13"/>
    </row>
    <row r="331">
      <c r="K331" s="13"/>
      <c r="L331" s="13"/>
    </row>
    <row r="332">
      <c r="K332" s="13"/>
      <c r="L332" s="13"/>
    </row>
    <row r="333">
      <c r="K333" s="13"/>
      <c r="L333" s="13"/>
    </row>
    <row r="334">
      <c r="K334" s="13"/>
      <c r="L334" s="13"/>
    </row>
    <row r="335">
      <c r="K335" s="13"/>
      <c r="L335" s="13"/>
    </row>
    <row r="336">
      <c r="K336" s="13"/>
      <c r="L336" s="13"/>
    </row>
    <row r="337">
      <c r="K337" s="13"/>
      <c r="L337" s="13"/>
    </row>
    <row r="338">
      <c r="K338" s="13"/>
      <c r="L338" s="13"/>
    </row>
    <row r="339">
      <c r="K339" s="13"/>
      <c r="L339" s="13"/>
    </row>
    <row r="340">
      <c r="K340" s="13"/>
      <c r="L340" s="13"/>
    </row>
    <row r="341">
      <c r="K341" s="13"/>
      <c r="L341" s="13"/>
    </row>
    <row r="342">
      <c r="K342" s="13"/>
      <c r="L342" s="13"/>
    </row>
    <row r="343">
      <c r="K343" s="13"/>
      <c r="L343" s="13"/>
    </row>
    <row r="344">
      <c r="K344" s="13"/>
      <c r="L344" s="13"/>
    </row>
    <row r="345">
      <c r="K345" s="13"/>
      <c r="L345" s="13"/>
    </row>
    <row r="346">
      <c r="K346" s="13"/>
      <c r="L346" s="13"/>
    </row>
    <row r="347">
      <c r="K347" s="13"/>
      <c r="L347" s="13"/>
    </row>
    <row r="348">
      <c r="K348" s="13"/>
      <c r="L348" s="13"/>
    </row>
    <row r="349">
      <c r="K349" s="13"/>
      <c r="L349" s="13"/>
    </row>
    <row r="350">
      <c r="K350" s="13"/>
      <c r="L350" s="13"/>
    </row>
    <row r="351">
      <c r="K351" s="13"/>
      <c r="L351" s="13"/>
    </row>
    <row r="352">
      <c r="K352" s="13"/>
      <c r="L352" s="13"/>
    </row>
    <row r="353">
      <c r="K353" s="13"/>
      <c r="L353" s="13"/>
    </row>
    <row r="354">
      <c r="K354" s="13"/>
      <c r="L354" s="13"/>
    </row>
    <row r="355">
      <c r="K355" s="13"/>
      <c r="L355" s="13"/>
    </row>
    <row r="356">
      <c r="K356" s="13"/>
      <c r="L356" s="13"/>
    </row>
    <row r="357">
      <c r="K357" s="13"/>
      <c r="L357" s="13"/>
    </row>
    <row r="358">
      <c r="K358" s="13"/>
      <c r="L358" s="13"/>
    </row>
    <row r="359">
      <c r="K359" s="13"/>
      <c r="L359" s="13"/>
    </row>
    <row r="360">
      <c r="K360" s="13"/>
      <c r="L360" s="13"/>
    </row>
    <row r="361">
      <c r="K361" s="13"/>
      <c r="L361" s="13"/>
    </row>
    <row r="362">
      <c r="K362" s="13"/>
      <c r="L362" s="13"/>
    </row>
    <row r="363">
      <c r="K363" s="13"/>
      <c r="L363" s="13"/>
    </row>
    <row r="364">
      <c r="K364" s="13"/>
      <c r="L364" s="13"/>
    </row>
    <row r="365">
      <c r="K365" s="13"/>
      <c r="L365" s="13"/>
    </row>
    <row r="366">
      <c r="K366" s="13"/>
      <c r="L366" s="13"/>
    </row>
    <row r="367">
      <c r="K367" s="13"/>
      <c r="L367" s="13"/>
    </row>
    <row r="368">
      <c r="K368" s="13"/>
      <c r="L368" s="13"/>
    </row>
    <row r="369">
      <c r="K369" s="13"/>
      <c r="L369" s="13"/>
    </row>
    <row r="370">
      <c r="K370" s="13"/>
      <c r="L370" s="13"/>
    </row>
    <row r="371">
      <c r="K371" s="13"/>
      <c r="L371" s="13"/>
    </row>
    <row r="372">
      <c r="K372" s="13"/>
      <c r="L372" s="13"/>
    </row>
    <row r="373">
      <c r="K373" s="13"/>
      <c r="L373" s="13"/>
    </row>
    <row r="374">
      <c r="K374" s="13"/>
      <c r="L374" s="13"/>
    </row>
    <row r="375">
      <c r="K375" s="13"/>
      <c r="L375" s="13"/>
    </row>
    <row r="376">
      <c r="K376" s="13"/>
      <c r="L376" s="13"/>
    </row>
    <row r="377">
      <c r="K377" s="13"/>
      <c r="L377" s="13"/>
    </row>
    <row r="378">
      <c r="K378" s="13"/>
      <c r="L378" s="13"/>
    </row>
    <row r="379">
      <c r="K379" s="13"/>
      <c r="L379" s="13"/>
    </row>
    <row r="380">
      <c r="K380" s="13"/>
      <c r="L380" s="13"/>
    </row>
    <row r="381">
      <c r="K381" s="13"/>
      <c r="L381" s="13"/>
    </row>
    <row r="382">
      <c r="K382" s="13"/>
      <c r="L382" s="13"/>
    </row>
    <row r="383">
      <c r="K383" s="13"/>
      <c r="L383" s="13"/>
    </row>
    <row r="384">
      <c r="K384" s="13"/>
      <c r="L384" s="13"/>
    </row>
    <row r="385">
      <c r="K385" s="13"/>
      <c r="L385" s="13"/>
    </row>
    <row r="386">
      <c r="K386" s="13"/>
      <c r="L386" s="13"/>
    </row>
    <row r="387">
      <c r="K387" s="13"/>
      <c r="L387" s="13"/>
    </row>
    <row r="388">
      <c r="K388" s="13"/>
      <c r="L388" s="13"/>
    </row>
    <row r="389">
      <c r="K389" s="13"/>
      <c r="L389" s="13"/>
    </row>
    <row r="390">
      <c r="K390" s="13"/>
      <c r="L390" s="13"/>
    </row>
    <row r="391">
      <c r="K391" s="13"/>
      <c r="L391" s="13"/>
    </row>
    <row r="392">
      <c r="K392" s="13"/>
      <c r="L392" s="13"/>
    </row>
    <row r="393">
      <c r="K393" s="13"/>
      <c r="L393" s="13"/>
    </row>
    <row r="394">
      <c r="K394" s="13"/>
      <c r="L394" s="13"/>
    </row>
    <row r="395">
      <c r="K395" s="13"/>
      <c r="L395" s="13"/>
    </row>
    <row r="396">
      <c r="K396" s="13"/>
      <c r="L396" s="13"/>
    </row>
    <row r="397">
      <c r="K397" s="13"/>
      <c r="L397" s="13"/>
    </row>
    <row r="398">
      <c r="K398" s="13"/>
      <c r="L398" s="13"/>
    </row>
    <row r="399">
      <c r="K399" s="13"/>
      <c r="L399" s="13"/>
    </row>
    <row r="400">
      <c r="K400" s="13"/>
      <c r="L400" s="13"/>
    </row>
    <row r="401">
      <c r="K401" s="13"/>
      <c r="L401" s="13"/>
    </row>
    <row r="402">
      <c r="K402" s="13"/>
      <c r="L402" s="13"/>
    </row>
    <row r="403">
      <c r="K403" s="13"/>
      <c r="L403" s="13"/>
    </row>
    <row r="404">
      <c r="K404" s="13"/>
      <c r="L404" s="13"/>
    </row>
    <row r="405">
      <c r="K405" s="13"/>
      <c r="L405" s="13"/>
    </row>
    <row r="406">
      <c r="K406" s="13"/>
      <c r="L406" s="13"/>
    </row>
    <row r="407">
      <c r="K407" s="13"/>
      <c r="L407" s="13"/>
    </row>
    <row r="408">
      <c r="K408" s="13"/>
      <c r="L408" s="13"/>
    </row>
    <row r="409">
      <c r="K409" s="13"/>
      <c r="L409" s="13"/>
    </row>
    <row r="410">
      <c r="K410" s="13"/>
      <c r="L410" s="13"/>
    </row>
    <row r="411">
      <c r="K411" s="13"/>
      <c r="L411" s="13"/>
    </row>
    <row r="412">
      <c r="K412" s="13"/>
      <c r="L412" s="13"/>
    </row>
    <row r="413">
      <c r="K413" s="13"/>
      <c r="L413" s="13"/>
    </row>
    <row r="414">
      <c r="K414" s="13"/>
      <c r="L414" s="13"/>
    </row>
    <row r="415">
      <c r="K415" s="13"/>
      <c r="L415" s="13"/>
    </row>
    <row r="416">
      <c r="K416" s="13"/>
      <c r="L416" s="13"/>
    </row>
    <row r="417">
      <c r="K417" s="13"/>
      <c r="L417" s="13"/>
    </row>
    <row r="418">
      <c r="K418" s="13"/>
      <c r="L418" s="13"/>
    </row>
    <row r="419">
      <c r="K419" s="13"/>
      <c r="L419" s="13"/>
    </row>
    <row r="420">
      <c r="K420" s="13"/>
      <c r="L420" s="13"/>
    </row>
    <row r="421">
      <c r="K421" s="13"/>
      <c r="L421" s="13"/>
    </row>
    <row r="422">
      <c r="K422" s="13"/>
      <c r="L422" s="13"/>
    </row>
    <row r="423">
      <c r="K423" s="13"/>
      <c r="L423" s="13"/>
    </row>
    <row r="424">
      <c r="K424" s="13"/>
      <c r="L424" s="13"/>
    </row>
    <row r="425">
      <c r="K425" s="13"/>
      <c r="L425" s="13"/>
    </row>
    <row r="426">
      <c r="K426" s="13"/>
      <c r="L426" s="13"/>
    </row>
    <row r="427">
      <c r="K427" s="13"/>
      <c r="L427" s="13"/>
    </row>
    <row r="428">
      <c r="K428" s="13"/>
      <c r="L428" s="13"/>
    </row>
    <row r="429">
      <c r="K429" s="13"/>
      <c r="L429" s="13"/>
    </row>
    <row r="430">
      <c r="K430" s="13"/>
      <c r="L430" s="13"/>
    </row>
    <row r="431">
      <c r="K431" s="13"/>
      <c r="L431" s="13"/>
    </row>
    <row r="432">
      <c r="K432" s="13"/>
      <c r="L432" s="13"/>
    </row>
    <row r="433">
      <c r="K433" s="13"/>
      <c r="L433" s="13"/>
    </row>
    <row r="434">
      <c r="K434" s="13"/>
      <c r="L434" s="13"/>
    </row>
    <row r="435">
      <c r="K435" s="13"/>
      <c r="L435" s="13"/>
    </row>
    <row r="436">
      <c r="K436" s="13"/>
      <c r="L436" s="13"/>
    </row>
    <row r="437">
      <c r="K437" s="13"/>
      <c r="L437" s="13"/>
    </row>
    <row r="438">
      <c r="K438" s="13"/>
      <c r="L438" s="13"/>
    </row>
    <row r="439">
      <c r="K439" s="13"/>
      <c r="L439" s="13"/>
    </row>
    <row r="440">
      <c r="K440" s="13"/>
      <c r="L440" s="13"/>
    </row>
    <row r="441">
      <c r="K441" s="13"/>
      <c r="L441" s="13"/>
    </row>
    <row r="442">
      <c r="K442" s="13"/>
      <c r="L442" s="13"/>
    </row>
    <row r="443">
      <c r="K443" s="13"/>
      <c r="L443" s="13"/>
    </row>
    <row r="444">
      <c r="K444" s="13"/>
      <c r="L444" s="13"/>
    </row>
    <row r="445">
      <c r="K445" s="13"/>
      <c r="L445" s="13"/>
    </row>
    <row r="446">
      <c r="K446" s="13"/>
      <c r="L446" s="13"/>
    </row>
    <row r="447">
      <c r="K447" s="13"/>
      <c r="L447" s="13"/>
    </row>
    <row r="448">
      <c r="K448" s="13"/>
      <c r="L448" s="13"/>
    </row>
    <row r="449">
      <c r="K449" s="13"/>
      <c r="L449" s="13"/>
    </row>
    <row r="450">
      <c r="K450" s="13"/>
      <c r="L450" s="13"/>
    </row>
    <row r="451">
      <c r="K451" s="13"/>
      <c r="L451" s="13"/>
    </row>
    <row r="452">
      <c r="K452" s="13"/>
      <c r="L452" s="13"/>
    </row>
    <row r="453">
      <c r="K453" s="13"/>
      <c r="L453" s="13"/>
    </row>
    <row r="454">
      <c r="K454" s="13"/>
      <c r="L454" s="13"/>
    </row>
    <row r="455">
      <c r="K455" s="13"/>
      <c r="L455" s="13"/>
    </row>
    <row r="456">
      <c r="K456" s="13"/>
      <c r="L456" s="13"/>
    </row>
    <row r="457">
      <c r="K457" s="13"/>
      <c r="L457" s="13"/>
    </row>
    <row r="458">
      <c r="K458" s="13"/>
      <c r="L458" s="13"/>
    </row>
    <row r="459">
      <c r="K459" s="13"/>
      <c r="L459" s="13"/>
    </row>
    <row r="460">
      <c r="K460" s="13"/>
      <c r="L460" s="13"/>
    </row>
    <row r="461">
      <c r="K461" s="13"/>
      <c r="L461" s="13"/>
    </row>
    <row r="462">
      <c r="K462" s="13"/>
      <c r="L462" s="13"/>
    </row>
    <row r="463">
      <c r="K463" s="13"/>
      <c r="L463" s="13"/>
    </row>
    <row r="464">
      <c r="K464" s="13"/>
      <c r="L464" s="13"/>
    </row>
    <row r="465">
      <c r="K465" s="13"/>
      <c r="L465" s="13"/>
    </row>
    <row r="466">
      <c r="K466" s="13"/>
      <c r="L466" s="13"/>
    </row>
    <row r="467">
      <c r="K467" s="13"/>
      <c r="L467" s="13"/>
    </row>
    <row r="468">
      <c r="K468" s="13"/>
      <c r="L468" s="13"/>
    </row>
    <row r="469">
      <c r="K469" s="13"/>
      <c r="L469" s="13"/>
    </row>
    <row r="470">
      <c r="K470" s="13"/>
      <c r="L470" s="13"/>
    </row>
    <row r="471">
      <c r="K471" s="13"/>
      <c r="L471" s="13"/>
    </row>
    <row r="472">
      <c r="K472" s="13"/>
      <c r="L472" s="13"/>
    </row>
    <row r="473">
      <c r="K473" s="13"/>
      <c r="L473" s="13"/>
    </row>
    <row r="474">
      <c r="K474" s="13"/>
      <c r="L474" s="13"/>
    </row>
    <row r="475">
      <c r="K475" s="13"/>
      <c r="L475" s="13"/>
    </row>
    <row r="476">
      <c r="K476" s="13"/>
      <c r="L476" s="13"/>
    </row>
    <row r="477">
      <c r="K477" s="13"/>
      <c r="L477" s="13"/>
    </row>
    <row r="478">
      <c r="K478" s="13"/>
      <c r="L478" s="13"/>
    </row>
    <row r="479">
      <c r="K479" s="13"/>
      <c r="L479" s="13"/>
    </row>
    <row r="480">
      <c r="K480" s="13"/>
      <c r="L480" s="13"/>
    </row>
    <row r="481">
      <c r="K481" s="13"/>
      <c r="L481" s="13"/>
    </row>
    <row r="482">
      <c r="K482" s="13"/>
      <c r="L482" s="13"/>
    </row>
    <row r="483">
      <c r="K483" s="13"/>
      <c r="L483" s="13"/>
    </row>
    <row r="484">
      <c r="K484" s="13"/>
      <c r="L484" s="13"/>
    </row>
    <row r="485">
      <c r="K485" s="13"/>
      <c r="L485" s="13"/>
    </row>
    <row r="486">
      <c r="K486" s="13"/>
      <c r="L486" s="13"/>
    </row>
    <row r="487">
      <c r="K487" s="13"/>
      <c r="L487" s="13"/>
    </row>
    <row r="488">
      <c r="K488" s="13"/>
      <c r="L488" s="13"/>
    </row>
    <row r="489">
      <c r="K489" s="13"/>
      <c r="L489" s="13"/>
    </row>
    <row r="490">
      <c r="K490" s="13"/>
      <c r="L490" s="13"/>
    </row>
    <row r="491">
      <c r="K491" s="13"/>
      <c r="L491" s="13"/>
    </row>
    <row r="492">
      <c r="K492" s="13"/>
      <c r="L492" s="13"/>
    </row>
    <row r="493">
      <c r="K493" s="13"/>
      <c r="L493" s="13"/>
    </row>
    <row r="494">
      <c r="K494" s="13"/>
      <c r="L494" s="13"/>
    </row>
    <row r="495">
      <c r="K495" s="13"/>
      <c r="L495" s="13"/>
    </row>
    <row r="496">
      <c r="K496" s="13"/>
      <c r="L496" s="13"/>
    </row>
    <row r="497">
      <c r="K497" s="13"/>
      <c r="L497" s="13"/>
    </row>
    <row r="498">
      <c r="K498" s="13"/>
      <c r="L498" s="13"/>
    </row>
    <row r="499">
      <c r="K499" s="13"/>
      <c r="L499" s="13"/>
    </row>
    <row r="500">
      <c r="K500" s="13"/>
      <c r="L500" s="13"/>
    </row>
    <row r="501">
      <c r="K501" s="13"/>
      <c r="L501" s="13"/>
    </row>
    <row r="502">
      <c r="K502" s="13"/>
      <c r="L502" s="13"/>
    </row>
    <row r="503">
      <c r="K503" s="13"/>
      <c r="L503" s="13"/>
    </row>
    <row r="504">
      <c r="K504" s="13"/>
      <c r="L504" s="13"/>
    </row>
    <row r="505">
      <c r="K505" s="13"/>
      <c r="L505" s="13"/>
    </row>
    <row r="506">
      <c r="K506" s="13"/>
      <c r="L506" s="13"/>
    </row>
    <row r="507">
      <c r="K507" s="13"/>
      <c r="L507" s="13"/>
    </row>
    <row r="508">
      <c r="K508" s="13"/>
      <c r="L508" s="13"/>
    </row>
    <row r="509">
      <c r="K509" s="13"/>
      <c r="L509" s="13"/>
    </row>
    <row r="510">
      <c r="K510" s="13"/>
      <c r="L510" s="13"/>
    </row>
    <row r="511">
      <c r="K511" s="13"/>
      <c r="L511" s="13"/>
    </row>
    <row r="512">
      <c r="K512" s="13"/>
      <c r="L512" s="13"/>
    </row>
    <row r="513">
      <c r="K513" s="13"/>
      <c r="L513" s="13"/>
    </row>
    <row r="514">
      <c r="K514" s="13"/>
      <c r="L514" s="13"/>
    </row>
    <row r="515">
      <c r="K515" s="13"/>
      <c r="L515" s="13"/>
    </row>
    <row r="516">
      <c r="K516" s="13"/>
      <c r="L516" s="13"/>
    </row>
    <row r="517">
      <c r="K517" s="13"/>
      <c r="L517" s="13"/>
    </row>
    <row r="518">
      <c r="K518" s="13"/>
      <c r="L518" s="13"/>
    </row>
    <row r="519">
      <c r="K519" s="13"/>
      <c r="L519" s="13"/>
    </row>
    <row r="520">
      <c r="K520" s="13"/>
      <c r="L520" s="13"/>
    </row>
    <row r="521">
      <c r="K521" s="13"/>
      <c r="L521" s="13"/>
    </row>
    <row r="522">
      <c r="K522" s="13"/>
      <c r="L522" s="13"/>
    </row>
    <row r="523">
      <c r="K523" s="13"/>
      <c r="L523" s="13"/>
    </row>
    <row r="524">
      <c r="K524" s="13"/>
      <c r="L524" s="13"/>
    </row>
    <row r="525">
      <c r="K525" s="13"/>
      <c r="L525" s="13"/>
    </row>
    <row r="526">
      <c r="K526" s="13"/>
      <c r="L526" s="13"/>
    </row>
    <row r="527">
      <c r="K527" s="13"/>
      <c r="L527" s="13"/>
    </row>
    <row r="528">
      <c r="K528" s="13"/>
      <c r="L528" s="13"/>
    </row>
    <row r="529">
      <c r="K529" s="13"/>
      <c r="L529" s="13"/>
    </row>
    <row r="530">
      <c r="K530" s="13"/>
      <c r="L530" s="13"/>
    </row>
    <row r="531">
      <c r="K531" s="13"/>
      <c r="L531" s="13"/>
    </row>
    <row r="532">
      <c r="K532" s="13"/>
      <c r="L532" s="13"/>
    </row>
    <row r="533">
      <c r="K533" s="13"/>
      <c r="L533" s="13"/>
    </row>
    <row r="534">
      <c r="K534" s="13"/>
      <c r="L534" s="13"/>
    </row>
    <row r="535">
      <c r="K535" s="13"/>
      <c r="L535" s="13"/>
    </row>
    <row r="536">
      <c r="K536" s="13"/>
      <c r="L536" s="13"/>
    </row>
    <row r="537">
      <c r="K537" s="13"/>
      <c r="L537" s="13"/>
    </row>
    <row r="538">
      <c r="K538" s="13"/>
      <c r="L538" s="13"/>
    </row>
    <row r="539">
      <c r="K539" s="13"/>
      <c r="L539" s="13"/>
    </row>
    <row r="540">
      <c r="K540" s="13"/>
      <c r="L540" s="13"/>
    </row>
    <row r="541">
      <c r="K541" s="13"/>
      <c r="L541" s="13"/>
    </row>
    <row r="542">
      <c r="K542" s="13"/>
      <c r="L542" s="13"/>
    </row>
    <row r="543">
      <c r="K543" s="13"/>
      <c r="L543" s="13"/>
    </row>
    <row r="544">
      <c r="K544" s="13"/>
      <c r="L544" s="13"/>
    </row>
    <row r="545">
      <c r="K545" s="13"/>
      <c r="L545" s="13"/>
    </row>
    <row r="546">
      <c r="K546" s="13"/>
      <c r="L546" s="13"/>
    </row>
    <row r="547">
      <c r="K547" s="13"/>
      <c r="L547" s="13"/>
    </row>
    <row r="548">
      <c r="K548" s="13"/>
      <c r="L548" s="13"/>
    </row>
    <row r="549">
      <c r="K549" s="13"/>
      <c r="L549" s="13"/>
    </row>
    <row r="550">
      <c r="K550" s="13"/>
      <c r="L550" s="13"/>
    </row>
    <row r="551">
      <c r="K551" s="13"/>
      <c r="L551" s="13"/>
    </row>
    <row r="552">
      <c r="K552" s="13"/>
      <c r="L552" s="13"/>
    </row>
    <row r="553">
      <c r="K553" s="13"/>
      <c r="L553" s="13"/>
    </row>
    <row r="554">
      <c r="K554" s="13"/>
      <c r="L554" s="13"/>
    </row>
    <row r="555">
      <c r="K555" s="13"/>
      <c r="L555" s="13"/>
    </row>
    <row r="556">
      <c r="K556" s="13"/>
      <c r="L556" s="13"/>
    </row>
    <row r="557">
      <c r="K557" s="13"/>
      <c r="L557" s="13"/>
    </row>
    <row r="558">
      <c r="K558" s="13"/>
      <c r="L558" s="13"/>
    </row>
    <row r="559">
      <c r="K559" s="13"/>
      <c r="L559" s="13"/>
    </row>
    <row r="560">
      <c r="K560" s="13"/>
      <c r="L560" s="13"/>
    </row>
    <row r="561">
      <c r="K561" s="13"/>
      <c r="L561" s="13"/>
    </row>
    <row r="562">
      <c r="K562" s="13"/>
      <c r="L562" s="13"/>
    </row>
    <row r="563">
      <c r="K563" s="13"/>
      <c r="L563" s="13"/>
    </row>
    <row r="564">
      <c r="K564" s="13"/>
      <c r="L564" s="13"/>
    </row>
    <row r="565">
      <c r="K565" s="13"/>
      <c r="L565" s="13"/>
    </row>
    <row r="566">
      <c r="K566" s="13"/>
      <c r="L566" s="13"/>
    </row>
    <row r="567">
      <c r="K567" s="13"/>
      <c r="L567" s="13"/>
    </row>
    <row r="568">
      <c r="K568" s="13"/>
      <c r="L568" s="13"/>
    </row>
    <row r="569">
      <c r="K569" s="13"/>
      <c r="L569" s="13"/>
    </row>
    <row r="570">
      <c r="K570" s="13"/>
      <c r="L570" s="13"/>
    </row>
    <row r="571">
      <c r="K571" s="13"/>
      <c r="L571" s="13"/>
    </row>
    <row r="572">
      <c r="K572" s="13"/>
      <c r="L572" s="13"/>
    </row>
    <row r="573">
      <c r="K573" s="13"/>
      <c r="L573" s="13"/>
    </row>
    <row r="574">
      <c r="K574" s="13"/>
      <c r="L574" s="13"/>
    </row>
    <row r="575">
      <c r="K575" s="13"/>
      <c r="L575" s="13"/>
    </row>
    <row r="576">
      <c r="K576" s="13"/>
      <c r="L576" s="13"/>
    </row>
    <row r="577">
      <c r="K577" s="13"/>
      <c r="L577" s="13"/>
    </row>
    <row r="578">
      <c r="K578" s="13"/>
      <c r="L578" s="13"/>
    </row>
    <row r="579">
      <c r="K579" s="13"/>
      <c r="L579" s="13"/>
    </row>
    <row r="580">
      <c r="K580" s="13"/>
      <c r="L580" s="13"/>
    </row>
    <row r="581">
      <c r="K581" s="13"/>
      <c r="L581" s="13"/>
    </row>
    <row r="582">
      <c r="K582" s="13"/>
      <c r="L582" s="13"/>
    </row>
    <row r="583">
      <c r="K583" s="13"/>
      <c r="L583" s="13"/>
    </row>
    <row r="584">
      <c r="K584" s="13"/>
      <c r="L584" s="13"/>
    </row>
    <row r="585">
      <c r="K585" s="13"/>
      <c r="L585" s="13"/>
    </row>
    <row r="586">
      <c r="K586" s="13"/>
      <c r="L586" s="13"/>
    </row>
    <row r="587">
      <c r="K587" s="13"/>
      <c r="L587" s="13"/>
    </row>
    <row r="588">
      <c r="K588" s="13"/>
      <c r="L588" s="13"/>
    </row>
    <row r="589">
      <c r="K589" s="13"/>
      <c r="L589" s="13"/>
    </row>
    <row r="590">
      <c r="K590" s="13"/>
      <c r="L590" s="13"/>
    </row>
    <row r="591">
      <c r="K591" s="13"/>
      <c r="L591" s="13"/>
    </row>
    <row r="592">
      <c r="K592" s="13"/>
      <c r="L592" s="13"/>
    </row>
    <row r="593">
      <c r="K593" s="13"/>
      <c r="L593" s="13"/>
    </row>
    <row r="594">
      <c r="K594" s="13"/>
      <c r="L594" s="13"/>
    </row>
    <row r="595">
      <c r="K595" s="13"/>
      <c r="L595" s="13"/>
    </row>
    <row r="596">
      <c r="K596" s="13"/>
      <c r="L596" s="13"/>
    </row>
    <row r="597">
      <c r="K597" s="13"/>
      <c r="L597" s="13"/>
    </row>
    <row r="598">
      <c r="K598" s="13"/>
      <c r="L598" s="13"/>
    </row>
    <row r="599">
      <c r="K599" s="13"/>
      <c r="L599" s="13"/>
    </row>
    <row r="600">
      <c r="K600" s="13"/>
      <c r="L600" s="13"/>
    </row>
    <row r="601">
      <c r="K601" s="13"/>
      <c r="L601" s="13"/>
    </row>
    <row r="602">
      <c r="K602" s="13"/>
      <c r="L602" s="13"/>
    </row>
    <row r="603">
      <c r="K603" s="13"/>
      <c r="L603" s="13"/>
    </row>
    <row r="604">
      <c r="K604" s="13"/>
      <c r="L604" s="13"/>
    </row>
    <row r="605">
      <c r="K605" s="13"/>
      <c r="L605" s="13"/>
    </row>
    <row r="606">
      <c r="K606" s="13"/>
      <c r="L606" s="13"/>
    </row>
    <row r="607">
      <c r="K607" s="13"/>
      <c r="L607" s="13"/>
    </row>
    <row r="608">
      <c r="K608" s="13"/>
      <c r="L608" s="13"/>
    </row>
    <row r="609">
      <c r="K609" s="13"/>
      <c r="L609" s="13"/>
    </row>
    <row r="610">
      <c r="K610" s="13"/>
      <c r="L610" s="13"/>
    </row>
    <row r="611">
      <c r="K611" s="13"/>
      <c r="L611" s="13"/>
    </row>
    <row r="612">
      <c r="K612" s="13"/>
      <c r="L612" s="13"/>
    </row>
    <row r="613">
      <c r="K613" s="13"/>
      <c r="L613" s="13"/>
    </row>
    <row r="614">
      <c r="K614" s="13"/>
      <c r="L614" s="13"/>
    </row>
    <row r="615">
      <c r="K615" s="13"/>
      <c r="L615" s="13"/>
    </row>
    <row r="616">
      <c r="K616" s="13"/>
      <c r="L616" s="13"/>
    </row>
    <row r="617">
      <c r="K617" s="13"/>
      <c r="L617" s="13"/>
    </row>
    <row r="618">
      <c r="K618" s="13"/>
      <c r="L618" s="13"/>
    </row>
    <row r="619">
      <c r="K619" s="13"/>
      <c r="L619" s="13"/>
    </row>
    <row r="620">
      <c r="K620" s="13"/>
      <c r="L620" s="13"/>
    </row>
    <row r="621">
      <c r="K621" s="13"/>
      <c r="L621" s="13"/>
    </row>
    <row r="622">
      <c r="K622" s="13"/>
      <c r="L622" s="13"/>
    </row>
    <row r="623">
      <c r="K623" s="13"/>
      <c r="L623" s="13"/>
    </row>
    <row r="624">
      <c r="K624" s="13"/>
      <c r="L624" s="13"/>
    </row>
    <row r="625">
      <c r="K625" s="13"/>
      <c r="L625" s="13"/>
    </row>
    <row r="626">
      <c r="K626" s="13"/>
      <c r="L626" s="13"/>
    </row>
    <row r="627">
      <c r="K627" s="13"/>
      <c r="L627" s="13"/>
    </row>
    <row r="628">
      <c r="K628" s="13"/>
      <c r="L628" s="13"/>
    </row>
    <row r="629">
      <c r="K629" s="13"/>
      <c r="L629" s="13"/>
    </row>
    <row r="630">
      <c r="K630" s="13"/>
      <c r="L630" s="13"/>
    </row>
    <row r="631">
      <c r="K631" s="13"/>
      <c r="L631" s="13"/>
    </row>
    <row r="632">
      <c r="K632" s="13"/>
      <c r="L632" s="13"/>
    </row>
    <row r="633">
      <c r="K633" s="13"/>
      <c r="L633" s="13"/>
    </row>
    <row r="634">
      <c r="K634" s="13"/>
      <c r="L634" s="13"/>
    </row>
    <row r="635">
      <c r="K635" s="13"/>
      <c r="L635" s="13"/>
    </row>
    <row r="636">
      <c r="K636" s="13"/>
      <c r="L636" s="13"/>
    </row>
    <row r="637">
      <c r="K637" s="13"/>
      <c r="L637" s="13"/>
    </row>
    <row r="638">
      <c r="K638" s="13"/>
      <c r="L638" s="13"/>
    </row>
    <row r="639">
      <c r="K639" s="13"/>
      <c r="L639" s="13"/>
    </row>
    <row r="640">
      <c r="K640" s="13"/>
      <c r="L640" s="13"/>
    </row>
    <row r="641">
      <c r="K641" s="13"/>
      <c r="L641" s="13"/>
    </row>
    <row r="642">
      <c r="K642" s="13"/>
      <c r="L642" s="13"/>
    </row>
    <row r="643">
      <c r="K643" s="13"/>
      <c r="L643" s="13"/>
    </row>
    <row r="644">
      <c r="K644" s="13"/>
      <c r="L644" s="13"/>
    </row>
    <row r="645">
      <c r="K645" s="13"/>
      <c r="L645" s="13"/>
    </row>
    <row r="646">
      <c r="K646" s="13"/>
      <c r="L646" s="13"/>
    </row>
    <row r="647">
      <c r="K647" s="13"/>
      <c r="L647" s="13"/>
    </row>
    <row r="648">
      <c r="K648" s="13"/>
      <c r="L648" s="13"/>
    </row>
    <row r="649">
      <c r="K649" s="13"/>
      <c r="L649" s="13"/>
    </row>
    <row r="650">
      <c r="K650" s="13"/>
      <c r="L650" s="13"/>
    </row>
    <row r="651">
      <c r="K651" s="13"/>
      <c r="L651" s="13"/>
    </row>
    <row r="652">
      <c r="K652" s="13"/>
      <c r="L652" s="13"/>
    </row>
    <row r="653">
      <c r="K653" s="13"/>
      <c r="L653" s="13"/>
    </row>
    <row r="654">
      <c r="K654" s="13"/>
      <c r="L654" s="13"/>
    </row>
    <row r="655">
      <c r="K655" s="13"/>
      <c r="L655" s="13"/>
    </row>
    <row r="656">
      <c r="K656" s="13"/>
      <c r="L656" s="13"/>
    </row>
    <row r="657">
      <c r="K657" s="13"/>
      <c r="L657" s="13"/>
    </row>
    <row r="658">
      <c r="K658" s="13"/>
      <c r="L658" s="13"/>
    </row>
    <row r="659">
      <c r="K659" s="13"/>
      <c r="L659" s="13"/>
    </row>
    <row r="660">
      <c r="K660" s="13"/>
      <c r="L660" s="13"/>
    </row>
    <row r="661">
      <c r="K661" s="13"/>
      <c r="L661" s="13"/>
    </row>
    <row r="662">
      <c r="K662" s="13"/>
      <c r="L662" s="13"/>
    </row>
    <row r="663">
      <c r="K663" s="13"/>
      <c r="L663" s="13"/>
    </row>
    <row r="664">
      <c r="K664" s="13"/>
      <c r="L664" s="13"/>
    </row>
    <row r="665">
      <c r="K665" s="13"/>
      <c r="L665" s="13"/>
    </row>
    <row r="666">
      <c r="K666" s="13"/>
      <c r="L666" s="13"/>
    </row>
    <row r="667">
      <c r="K667" s="13"/>
      <c r="L667" s="13"/>
    </row>
    <row r="668">
      <c r="K668" s="13"/>
      <c r="L668" s="13"/>
    </row>
    <row r="669">
      <c r="K669" s="13"/>
      <c r="L669" s="13"/>
    </row>
    <row r="670">
      <c r="K670" s="13"/>
      <c r="L670" s="13"/>
    </row>
    <row r="671">
      <c r="K671" s="13"/>
      <c r="L671" s="13"/>
    </row>
    <row r="672">
      <c r="K672" s="13"/>
      <c r="L672" s="13"/>
    </row>
    <row r="673">
      <c r="K673" s="13"/>
      <c r="L673" s="13"/>
    </row>
    <row r="674">
      <c r="K674" s="13"/>
      <c r="L674" s="13"/>
    </row>
    <row r="675">
      <c r="K675" s="13"/>
      <c r="L675" s="13"/>
    </row>
    <row r="676">
      <c r="K676" s="13"/>
      <c r="L676" s="13"/>
    </row>
    <row r="677">
      <c r="K677" s="13"/>
      <c r="L677" s="13"/>
    </row>
    <row r="678">
      <c r="K678" s="13"/>
      <c r="L678" s="13"/>
    </row>
    <row r="679">
      <c r="K679" s="13"/>
      <c r="L679" s="13"/>
    </row>
    <row r="680">
      <c r="K680" s="13"/>
      <c r="L680" s="13"/>
    </row>
    <row r="681">
      <c r="K681" s="13"/>
      <c r="L681" s="13"/>
    </row>
    <row r="682">
      <c r="K682" s="13"/>
      <c r="L682" s="13"/>
    </row>
    <row r="683">
      <c r="K683" s="13"/>
      <c r="L683" s="13"/>
    </row>
    <row r="684">
      <c r="K684" s="13"/>
      <c r="L684" s="13"/>
    </row>
    <row r="685">
      <c r="K685" s="13"/>
      <c r="L685" s="13"/>
    </row>
    <row r="686">
      <c r="K686" s="13"/>
      <c r="L686" s="13"/>
    </row>
    <row r="687">
      <c r="K687" s="13"/>
      <c r="L687" s="13"/>
    </row>
    <row r="688">
      <c r="K688" s="13"/>
      <c r="L688" s="13"/>
    </row>
    <row r="689">
      <c r="K689" s="13"/>
      <c r="L689" s="13"/>
    </row>
    <row r="690">
      <c r="K690" s="13"/>
      <c r="L690" s="13"/>
    </row>
    <row r="691">
      <c r="K691" s="13"/>
      <c r="L691" s="13"/>
    </row>
    <row r="692">
      <c r="K692" s="13"/>
      <c r="L692" s="13"/>
    </row>
    <row r="693">
      <c r="K693" s="13"/>
      <c r="L693" s="13"/>
    </row>
    <row r="694">
      <c r="K694" s="13"/>
      <c r="L694" s="13"/>
    </row>
    <row r="695">
      <c r="K695" s="13"/>
      <c r="L695" s="13"/>
    </row>
    <row r="696">
      <c r="K696" s="13"/>
      <c r="L696" s="13"/>
    </row>
    <row r="697">
      <c r="K697" s="13"/>
      <c r="L697" s="13"/>
    </row>
    <row r="698">
      <c r="K698" s="13"/>
      <c r="L698" s="13"/>
    </row>
    <row r="699">
      <c r="K699" s="13"/>
      <c r="L699" s="13"/>
    </row>
    <row r="700">
      <c r="K700" s="13"/>
      <c r="L700" s="13"/>
    </row>
    <row r="701">
      <c r="K701" s="13"/>
      <c r="L701" s="13"/>
    </row>
    <row r="702">
      <c r="K702" s="13"/>
      <c r="L702" s="13"/>
    </row>
    <row r="703">
      <c r="K703" s="13"/>
      <c r="L703" s="13"/>
    </row>
    <row r="704">
      <c r="K704" s="13"/>
      <c r="L704" s="13"/>
    </row>
    <row r="705">
      <c r="K705" s="13"/>
      <c r="L705" s="13"/>
    </row>
    <row r="706">
      <c r="K706" s="13"/>
      <c r="L706" s="13"/>
    </row>
    <row r="707">
      <c r="K707" s="13"/>
      <c r="L707" s="13"/>
    </row>
    <row r="708">
      <c r="K708" s="13"/>
      <c r="L708" s="13"/>
    </row>
    <row r="709">
      <c r="K709" s="13"/>
      <c r="L709" s="13"/>
    </row>
    <row r="710">
      <c r="K710" s="13"/>
      <c r="L710" s="13"/>
    </row>
    <row r="711">
      <c r="K711" s="13"/>
      <c r="L711" s="13"/>
    </row>
    <row r="712">
      <c r="K712" s="13"/>
      <c r="L712" s="13"/>
    </row>
    <row r="713">
      <c r="K713" s="13"/>
      <c r="L713" s="13"/>
    </row>
    <row r="714">
      <c r="K714" s="13"/>
      <c r="L714" s="13"/>
    </row>
    <row r="715">
      <c r="K715" s="13"/>
      <c r="L715" s="13"/>
    </row>
    <row r="716">
      <c r="K716" s="13"/>
      <c r="L716" s="13"/>
    </row>
    <row r="717">
      <c r="K717" s="13"/>
      <c r="L717" s="13"/>
    </row>
    <row r="718">
      <c r="K718" s="13"/>
      <c r="L718" s="13"/>
    </row>
    <row r="719">
      <c r="K719" s="13"/>
      <c r="L719" s="13"/>
    </row>
    <row r="720">
      <c r="K720" s="13"/>
      <c r="L720" s="13"/>
    </row>
    <row r="721">
      <c r="K721" s="13"/>
      <c r="L721" s="13"/>
    </row>
    <row r="722">
      <c r="K722" s="13"/>
      <c r="L722" s="13"/>
    </row>
    <row r="723">
      <c r="K723" s="13"/>
      <c r="L723" s="13"/>
    </row>
    <row r="724">
      <c r="K724" s="13"/>
      <c r="L724" s="13"/>
    </row>
    <row r="725">
      <c r="K725" s="13"/>
      <c r="L725" s="13"/>
    </row>
    <row r="726">
      <c r="K726" s="13"/>
      <c r="L726" s="13"/>
    </row>
    <row r="727">
      <c r="K727" s="13"/>
      <c r="L727" s="13"/>
    </row>
    <row r="728">
      <c r="K728" s="13"/>
      <c r="L728" s="13"/>
    </row>
    <row r="729">
      <c r="K729" s="13"/>
      <c r="L729" s="13"/>
    </row>
    <row r="730">
      <c r="K730" s="13"/>
      <c r="L730" s="13"/>
    </row>
    <row r="731">
      <c r="K731" s="13"/>
      <c r="L731" s="13"/>
    </row>
    <row r="732">
      <c r="K732" s="13"/>
      <c r="L732" s="13"/>
    </row>
    <row r="733">
      <c r="K733" s="13"/>
      <c r="L733" s="13"/>
    </row>
    <row r="734">
      <c r="K734" s="13"/>
      <c r="L734" s="13"/>
    </row>
    <row r="735">
      <c r="K735" s="13"/>
      <c r="L735" s="13"/>
    </row>
    <row r="736">
      <c r="K736" s="13"/>
      <c r="L736" s="13"/>
    </row>
    <row r="737">
      <c r="K737" s="13"/>
      <c r="L737" s="13"/>
    </row>
    <row r="738">
      <c r="K738" s="13"/>
      <c r="L738" s="13"/>
    </row>
    <row r="739">
      <c r="K739" s="13"/>
      <c r="L739" s="13"/>
    </row>
    <row r="740">
      <c r="K740" s="13"/>
      <c r="L740" s="13"/>
    </row>
    <row r="741">
      <c r="K741" s="13"/>
      <c r="L741" s="13"/>
    </row>
    <row r="742">
      <c r="K742" s="13"/>
      <c r="L742" s="13"/>
    </row>
    <row r="743">
      <c r="K743" s="13"/>
      <c r="L743" s="13"/>
    </row>
    <row r="744">
      <c r="K744" s="13"/>
      <c r="L744" s="13"/>
    </row>
    <row r="745">
      <c r="K745" s="13"/>
      <c r="L745" s="13"/>
    </row>
    <row r="746">
      <c r="K746" s="13"/>
      <c r="L746" s="13"/>
    </row>
    <row r="747">
      <c r="K747" s="13"/>
      <c r="L747" s="13"/>
    </row>
    <row r="748">
      <c r="K748" s="13"/>
      <c r="L748" s="13"/>
    </row>
    <row r="749">
      <c r="K749" s="13"/>
      <c r="L749" s="13"/>
    </row>
    <row r="750">
      <c r="K750" s="13"/>
      <c r="L750" s="13"/>
    </row>
    <row r="751">
      <c r="K751" s="13"/>
      <c r="L751" s="13"/>
    </row>
    <row r="752">
      <c r="K752" s="13"/>
      <c r="L752" s="13"/>
    </row>
    <row r="753">
      <c r="K753" s="13"/>
      <c r="L753" s="13"/>
    </row>
    <row r="754">
      <c r="K754" s="13"/>
      <c r="L754" s="13"/>
    </row>
    <row r="755">
      <c r="K755" s="13"/>
      <c r="L755" s="13"/>
    </row>
    <row r="756">
      <c r="K756" s="13"/>
      <c r="L756" s="13"/>
    </row>
    <row r="757">
      <c r="K757" s="13"/>
      <c r="L757" s="13"/>
    </row>
    <row r="758">
      <c r="K758" s="13"/>
      <c r="L758" s="13"/>
    </row>
    <row r="759">
      <c r="K759" s="13"/>
      <c r="L759" s="13"/>
    </row>
    <row r="760">
      <c r="K760" s="13"/>
      <c r="L760" s="13"/>
    </row>
    <row r="761">
      <c r="K761" s="13"/>
      <c r="L761" s="13"/>
    </row>
    <row r="762">
      <c r="K762" s="13"/>
      <c r="L762" s="13"/>
    </row>
    <row r="763">
      <c r="K763" s="13"/>
      <c r="L763" s="13"/>
    </row>
    <row r="764">
      <c r="K764" s="13"/>
      <c r="L764" s="13"/>
    </row>
    <row r="765">
      <c r="K765" s="13"/>
      <c r="L765" s="13"/>
    </row>
    <row r="766">
      <c r="K766" s="13"/>
      <c r="L766" s="13"/>
    </row>
    <row r="767">
      <c r="K767" s="13"/>
      <c r="L767" s="13"/>
    </row>
    <row r="768">
      <c r="K768" s="13"/>
      <c r="L768" s="13"/>
    </row>
    <row r="769">
      <c r="K769" s="13"/>
      <c r="L769" s="13"/>
    </row>
    <row r="770">
      <c r="K770" s="13"/>
      <c r="L770" s="13"/>
    </row>
    <row r="771">
      <c r="K771" s="13"/>
      <c r="L771" s="13"/>
    </row>
    <row r="772">
      <c r="K772" s="13"/>
      <c r="L772" s="13"/>
    </row>
    <row r="773">
      <c r="K773" s="13"/>
      <c r="L773" s="13"/>
    </row>
    <row r="774">
      <c r="K774" s="13"/>
      <c r="L774" s="13"/>
    </row>
    <row r="775">
      <c r="K775" s="13"/>
      <c r="L775" s="13"/>
    </row>
    <row r="776">
      <c r="K776" s="13"/>
      <c r="L776" s="13"/>
    </row>
    <row r="777">
      <c r="K777" s="13"/>
      <c r="L777" s="13"/>
    </row>
    <row r="778">
      <c r="K778" s="13"/>
      <c r="L778" s="13"/>
    </row>
    <row r="779">
      <c r="K779" s="13"/>
      <c r="L779" s="13"/>
    </row>
    <row r="780">
      <c r="K780" s="13"/>
      <c r="L780" s="13"/>
    </row>
    <row r="781">
      <c r="K781" s="13"/>
      <c r="L781" s="13"/>
    </row>
    <row r="782">
      <c r="K782" s="13"/>
      <c r="L782" s="13"/>
    </row>
    <row r="783">
      <c r="K783" s="13"/>
      <c r="L783" s="13"/>
    </row>
    <row r="784">
      <c r="K784" s="13"/>
      <c r="L784" s="13"/>
    </row>
    <row r="785">
      <c r="K785" s="13"/>
      <c r="L785" s="13"/>
    </row>
    <row r="786">
      <c r="K786" s="13"/>
      <c r="L786" s="13"/>
    </row>
    <row r="787">
      <c r="K787" s="13"/>
      <c r="L787" s="13"/>
    </row>
    <row r="788">
      <c r="K788" s="13"/>
      <c r="L788" s="13"/>
    </row>
    <row r="789">
      <c r="K789" s="13"/>
      <c r="L789" s="13"/>
    </row>
    <row r="790">
      <c r="K790" s="13"/>
      <c r="L790" s="13"/>
    </row>
    <row r="791">
      <c r="K791" s="13"/>
      <c r="L791" s="13"/>
    </row>
    <row r="792">
      <c r="K792" s="13"/>
      <c r="L792" s="13"/>
    </row>
    <row r="793">
      <c r="K793" s="13"/>
      <c r="L793" s="13"/>
    </row>
    <row r="794">
      <c r="K794" s="13"/>
      <c r="L794" s="13"/>
    </row>
    <row r="795">
      <c r="K795" s="13"/>
      <c r="L795" s="13"/>
    </row>
    <row r="796">
      <c r="K796" s="13"/>
      <c r="L796" s="13"/>
    </row>
    <row r="797">
      <c r="K797" s="13"/>
      <c r="L797" s="13"/>
    </row>
    <row r="798">
      <c r="K798" s="13"/>
      <c r="L798" s="13"/>
    </row>
    <row r="799">
      <c r="K799" s="13"/>
      <c r="L799" s="13"/>
    </row>
    <row r="800">
      <c r="K800" s="13"/>
      <c r="L800" s="13"/>
    </row>
    <row r="801">
      <c r="K801" s="13"/>
      <c r="L801" s="13"/>
    </row>
    <row r="802">
      <c r="K802" s="13"/>
      <c r="L802" s="13"/>
    </row>
    <row r="803">
      <c r="K803" s="13"/>
      <c r="L803" s="13"/>
    </row>
    <row r="804">
      <c r="K804" s="13"/>
      <c r="L804" s="13"/>
    </row>
    <row r="805">
      <c r="K805" s="13"/>
      <c r="L805" s="13"/>
    </row>
    <row r="806">
      <c r="K806" s="13"/>
      <c r="L806" s="13"/>
    </row>
    <row r="807">
      <c r="K807" s="13"/>
      <c r="L807" s="13"/>
    </row>
    <row r="808">
      <c r="K808" s="13"/>
      <c r="L808" s="13"/>
    </row>
    <row r="809">
      <c r="K809" s="13"/>
      <c r="L809" s="13"/>
    </row>
    <row r="810">
      <c r="K810" s="13"/>
      <c r="L810" s="13"/>
    </row>
    <row r="811">
      <c r="K811" s="13"/>
      <c r="L811" s="13"/>
    </row>
    <row r="812">
      <c r="K812" s="13"/>
      <c r="L812" s="13"/>
    </row>
    <row r="813">
      <c r="K813" s="13"/>
      <c r="L813" s="13"/>
    </row>
    <row r="814">
      <c r="K814" s="13"/>
      <c r="L814" s="13"/>
    </row>
    <row r="815">
      <c r="K815" s="13"/>
      <c r="L815" s="13"/>
    </row>
    <row r="816">
      <c r="K816" s="13"/>
      <c r="L816" s="13"/>
    </row>
    <row r="817">
      <c r="K817" s="13"/>
      <c r="L817" s="13"/>
    </row>
    <row r="818">
      <c r="K818" s="13"/>
      <c r="L818" s="13"/>
    </row>
    <row r="819">
      <c r="K819" s="13"/>
      <c r="L819" s="13"/>
    </row>
    <row r="820">
      <c r="K820" s="13"/>
      <c r="L820" s="13"/>
    </row>
    <row r="821">
      <c r="K821" s="13"/>
      <c r="L821" s="13"/>
    </row>
    <row r="822">
      <c r="K822" s="13"/>
      <c r="L822" s="13"/>
    </row>
    <row r="823">
      <c r="K823" s="13"/>
      <c r="L823" s="13"/>
    </row>
    <row r="824">
      <c r="K824" s="13"/>
      <c r="L824" s="13"/>
    </row>
    <row r="825">
      <c r="K825" s="13"/>
      <c r="L825" s="13"/>
    </row>
    <row r="826">
      <c r="K826" s="13"/>
      <c r="L826" s="13"/>
    </row>
    <row r="827">
      <c r="K827" s="13"/>
      <c r="L827" s="13"/>
    </row>
    <row r="828">
      <c r="K828" s="13"/>
      <c r="L828" s="13"/>
    </row>
    <row r="829">
      <c r="K829" s="13"/>
      <c r="L829" s="13"/>
    </row>
    <row r="830">
      <c r="K830" s="13"/>
      <c r="L830" s="13"/>
    </row>
    <row r="831">
      <c r="K831" s="13"/>
      <c r="L831" s="13"/>
    </row>
    <row r="832">
      <c r="K832" s="13"/>
      <c r="L832" s="13"/>
    </row>
    <row r="833">
      <c r="K833" s="13"/>
      <c r="L833" s="13"/>
    </row>
    <row r="834">
      <c r="K834" s="13"/>
      <c r="L834" s="13"/>
    </row>
    <row r="835">
      <c r="K835" s="13"/>
      <c r="L835" s="13"/>
    </row>
    <row r="836">
      <c r="K836" s="13"/>
      <c r="L836" s="13"/>
    </row>
    <row r="837">
      <c r="K837" s="13"/>
      <c r="L837" s="13"/>
    </row>
    <row r="838">
      <c r="K838" s="13"/>
      <c r="L838" s="13"/>
    </row>
    <row r="839">
      <c r="K839" s="13"/>
      <c r="L839" s="13"/>
    </row>
    <row r="840">
      <c r="K840" s="13"/>
      <c r="L840" s="13"/>
    </row>
    <row r="841">
      <c r="K841" s="13"/>
      <c r="L841" s="13"/>
    </row>
    <row r="842">
      <c r="K842" s="13"/>
      <c r="L842" s="13"/>
    </row>
    <row r="843">
      <c r="K843" s="13"/>
      <c r="L843" s="13"/>
    </row>
    <row r="844">
      <c r="K844" s="13"/>
      <c r="L844" s="13"/>
    </row>
    <row r="845">
      <c r="K845" s="13"/>
      <c r="L845" s="13"/>
    </row>
    <row r="846">
      <c r="K846" s="13"/>
      <c r="L846" s="13"/>
    </row>
    <row r="847">
      <c r="K847" s="13"/>
      <c r="L847" s="13"/>
    </row>
    <row r="848">
      <c r="K848" s="13"/>
      <c r="L848" s="13"/>
    </row>
    <row r="849">
      <c r="K849" s="13"/>
      <c r="L849" s="13"/>
    </row>
    <row r="850">
      <c r="K850" s="13"/>
      <c r="L850" s="13"/>
    </row>
    <row r="851">
      <c r="K851" s="13"/>
      <c r="L851" s="13"/>
    </row>
    <row r="852">
      <c r="K852" s="13"/>
      <c r="L852" s="13"/>
    </row>
    <row r="853">
      <c r="K853" s="13"/>
      <c r="L853" s="13"/>
    </row>
    <row r="854">
      <c r="K854" s="13"/>
      <c r="L854" s="13"/>
    </row>
    <row r="855">
      <c r="K855" s="13"/>
      <c r="L855" s="13"/>
    </row>
    <row r="856">
      <c r="K856" s="13"/>
      <c r="L856" s="13"/>
    </row>
    <row r="857">
      <c r="K857" s="13"/>
      <c r="L857" s="13"/>
    </row>
    <row r="858">
      <c r="K858" s="13"/>
      <c r="L858" s="13"/>
    </row>
    <row r="859">
      <c r="K859" s="13"/>
      <c r="L859" s="13"/>
    </row>
    <row r="860">
      <c r="K860" s="13"/>
      <c r="L860" s="13"/>
    </row>
    <row r="861">
      <c r="K861" s="13"/>
      <c r="L861" s="13"/>
    </row>
    <row r="862">
      <c r="K862" s="13"/>
      <c r="L862" s="13"/>
    </row>
    <row r="863">
      <c r="K863" s="13"/>
      <c r="L863" s="13"/>
    </row>
    <row r="864">
      <c r="K864" s="13"/>
      <c r="L864" s="13"/>
    </row>
    <row r="865">
      <c r="K865" s="13"/>
      <c r="L865" s="13"/>
    </row>
    <row r="866">
      <c r="K866" s="13"/>
      <c r="L866" s="13"/>
    </row>
    <row r="867">
      <c r="K867" s="13"/>
      <c r="L867" s="13"/>
    </row>
    <row r="868">
      <c r="K868" s="13"/>
      <c r="L868" s="13"/>
    </row>
    <row r="869">
      <c r="K869" s="13"/>
      <c r="L869" s="13"/>
    </row>
    <row r="870">
      <c r="K870" s="13"/>
      <c r="L870" s="13"/>
    </row>
    <row r="871">
      <c r="K871" s="13"/>
      <c r="L871" s="13"/>
    </row>
    <row r="872">
      <c r="K872" s="13"/>
      <c r="L872" s="13"/>
    </row>
    <row r="873">
      <c r="K873" s="13"/>
      <c r="L873" s="13"/>
    </row>
    <row r="874">
      <c r="K874" s="13"/>
      <c r="L874" s="13"/>
    </row>
    <row r="875">
      <c r="K875" s="13"/>
      <c r="L875" s="13"/>
    </row>
    <row r="876">
      <c r="K876" s="13"/>
      <c r="L876" s="13"/>
    </row>
    <row r="877">
      <c r="K877" s="13"/>
      <c r="L877" s="13"/>
    </row>
    <row r="878">
      <c r="K878" s="13"/>
      <c r="L878" s="13"/>
    </row>
    <row r="879">
      <c r="K879" s="13"/>
      <c r="L879" s="13"/>
    </row>
    <row r="880">
      <c r="K880" s="13"/>
      <c r="L880" s="13"/>
    </row>
    <row r="881">
      <c r="K881" s="13"/>
      <c r="L881" s="13"/>
    </row>
    <row r="882">
      <c r="K882" s="13"/>
      <c r="L882" s="13"/>
    </row>
    <row r="883">
      <c r="K883" s="13"/>
      <c r="L883" s="13"/>
    </row>
    <row r="884">
      <c r="K884" s="13"/>
      <c r="L884" s="13"/>
    </row>
    <row r="885">
      <c r="K885" s="13"/>
      <c r="L885" s="13"/>
    </row>
    <row r="886">
      <c r="K886" s="13"/>
      <c r="L886" s="13"/>
    </row>
    <row r="887">
      <c r="K887" s="13"/>
      <c r="L887" s="13"/>
    </row>
    <row r="888">
      <c r="K888" s="13"/>
      <c r="L888" s="13"/>
    </row>
    <row r="889">
      <c r="K889" s="13"/>
      <c r="L889" s="13"/>
    </row>
    <row r="890">
      <c r="K890" s="13"/>
      <c r="L890" s="13"/>
    </row>
    <row r="891">
      <c r="K891" s="13"/>
      <c r="L891" s="13"/>
    </row>
    <row r="892">
      <c r="K892" s="13"/>
      <c r="L892" s="13"/>
    </row>
    <row r="893">
      <c r="K893" s="13"/>
      <c r="L893" s="13"/>
    </row>
    <row r="894">
      <c r="K894" s="13"/>
      <c r="L894" s="13"/>
    </row>
    <row r="895">
      <c r="K895" s="13"/>
      <c r="L895" s="13"/>
    </row>
    <row r="896">
      <c r="K896" s="13"/>
      <c r="L896" s="13"/>
    </row>
    <row r="897">
      <c r="K897" s="13"/>
      <c r="L897" s="13"/>
    </row>
    <row r="898">
      <c r="K898" s="13"/>
      <c r="L898" s="13"/>
    </row>
    <row r="899">
      <c r="K899" s="13"/>
      <c r="L899" s="13"/>
    </row>
    <row r="900">
      <c r="K900" s="13"/>
      <c r="L900" s="13"/>
    </row>
    <row r="901">
      <c r="K901" s="13"/>
      <c r="L901" s="13"/>
    </row>
    <row r="902">
      <c r="K902" s="13"/>
      <c r="L902" s="13"/>
    </row>
    <row r="903">
      <c r="K903" s="13"/>
      <c r="L903" s="13"/>
    </row>
    <row r="904">
      <c r="K904" s="13"/>
      <c r="L904" s="13"/>
    </row>
    <row r="905">
      <c r="K905" s="13"/>
      <c r="L905" s="13"/>
    </row>
    <row r="906">
      <c r="K906" s="13"/>
      <c r="L906" s="13"/>
    </row>
    <row r="907">
      <c r="K907" s="13"/>
      <c r="L907" s="13"/>
    </row>
    <row r="908">
      <c r="K908" s="13"/>
      <c r="L908" s="13"/>
    </row>
    <row r="909">
      <c r="K909" s="13"/>
      <c r="L909" s="13"/>
    </row>
    <row r="910">
      <c r="K910" s="13"/>
      <c r="L910" s="13"/>
    </row>
    <row r="911">
      <c r="K911" s="13"/>
      <c r="L911" s="13"/>
    </row>
    <row r="912">
      <c r="K912" s="13"/>
      <c r="L912" s="13"/>
    </row>
    <row r="913">
      <c r="K913" s="13"/>
      <c r="L913" s="13"/>
    </row>
    <row r="914">
      <c r="K914" s="13"/>
      <c r="L914" s="13"/>
    </row>
    <row r="915">
      <c r="K915" s="13"/>
      <c r="L915" s="13"/>
    </row>
    <row r="916">
      <c r="K916" s="13"/>
      <c r="L916" s="13"/>
    </row>
    <row r="917">
      <c r="K917" s="13"/>
      <c r="L917" s="13"/>
    </row>
    <row r="918">
      <c r="K918" s="13"/>
      <c r="L918" s="13"/>
    </row>
    <row r="919">
      <c r="K919" s="13"/>
      <c r="L919" s="13"/>
    </row>
    <row r="920">
      <c r="K920" s="13"/>
      <c r="L920" s="13"/>
    </row>
    <row r="921">
      <c r="K921" s="13"/>
      <c r="L921" s="13"/>
    </row>
    <row r="922">
      <c r="K922" s="13"/>
      <c r="L922" s="13"/>
    </row>
    <row r="923">
      <c r="K923" s="13"/>
      <c r="L923" s="13"/>
    </row>
    <row r="924">
      <c r="K924" s="13"/>
      <c r="L924" s="13"/>
    </row>
    <row r="925">
      <c r="K925" s="13"/>
      <c r="L925" s="13"/>
    </row>
    <row r="926">
      <c r="K926" s="13"/>
      <c r="L926" s="13"/>
    </row>
    <row r="927">
      <c r="K927" s="13"/>
      <c r="L927" s="13"/>
    </row>
    <row r="928">
      <c r="K928" s="13"/>
      <c r="L928" s="13"/>
    </row>
    <row r="929">
      <c r="K929" s="13"/>
      <c r="L929" s="13"/>
    </row>
    <row r="930">
      <c r="K930" s="13"/>
      <c r="L930" s="13"/>
    </row>
    <row r="931">
      <c r="K931" s="13"/>
      <c r="L931" s="13"/>
    </row>
    <row r="932">
      <c r="K932" s="13"/>
      <c r="L932" s="13"/>
    </row>
    <row r="933">
      <c r="K933" s="13"/>
      <c r="L933" s="13"/>
    </row>
    <row r="934">
      <c r="K934" s="13"/>
      <c r="L934" s="13"/>
    </row>
    <row r="935">
      <c r="K935" s="13"/>
      <c r="L935" s="13"/>
    </row>
    <row r="936">
      <c r="K936" s="13"/>
      <c r="L936" s="13"/>
    </row>
    <row r="937">
      <c r="K937" s="13"/>
      <c r="L937" s="13"/>
    </row>
    <row r="938">
      <c r="K938" s="13"/>
      <c r="L938" s="13"/>
    </row>
    <row r="939">
      <c r="K939" s="13"/>
      <c r="L939" s="13"/>
    </row>
    <row r="940">
      <c r="K940" s="13"/>
      <c r="L940" s="13"/>
    </row>
    <row r="941">
      <c r="K941" s="13"/>
      <c r="L941" s="13"/>
    </row>
    <row r="942">
      <c r="K942" s="13"/>
      <c r="L942" s="13"/>
    </row>
    <row r="943">
      <c r="K943" s="13"/>
      <c r="L943" s="13"/>
    </row>
    <row r="944">
      <c r="K944" s="13"/>
      <c r="L944" s="13"/>
    </row>
    <row r="945">
      <c r="K945" s="13"/>
      <c r="L945" s="13"/>
    </row>
    <row r="946">
      <c r="K946" s="13"/>
      <c r="L946" s="13"/>
    </row>
    <row r="947">
      <c r="K947" s="13"/>
      <c r="L947" s="13"/>
    </row>
    <row r="948">
      <c r="K948" s="13"/>
      <c r="L948" s="13"/>
    </row>
    <row r="949">
      <c r="K949" s="13"/>
      <c r="L949" s="13"/>
    </row>
    <row r="950">
      <c r="K950" s="13"/>
      <c r="L950" s="13"/>
    </row>
    <row r="951">
      <c r="K951" s="13"/>
      <c r="L951" s="13"/>
    </row>
    <row r="952">
      <c r="K952" s="13"/>
      <c r="L952" s="13"/>
    </row>
    <row r="953">
      <c r="K953" s="13"/>
      <c r="L953" s="13"/>
    </row>
    <row r="954">
      <c r="K954" s="13"/>
      <c r="L954" s="13"/>
    </row>
    <row r="955">
      <c r="K955" s="13"/>
      <c r="L955" s="13"/>
    </row>
    <row r="956">
      <c r="K956" s="13"/>
      <c r="L956" s="13"/>
    </row>
    <row r="957">
      <c r="K957" s="13"/>
      <c r="L957" s="13"/>
    </row>
    <row r="958">
      <c r="K958" s="13"/>
      <c r="L958" s="13"/>
    </row>
    <row r="959">
      <c r="K959" s="13"/>
      <c r="L959" s="13"/>
    </row>
    <row r="960">
      <c r="K960" s="13"/>
      <c r="L960" s="13"/>
    </row>
    <row r="961">
      <c r="K961" s="13"/>
      <c r="L961" s="13"/>
    </row>
    <row r="962">
      <c r="K962" s="13"/>
      <c r="L962" s="13"/>
    </row>
    <row r="963">
      <c r="K963" s="13"/>
      <c r="L963" s="13"/>
    </row>
    <row r="964">
      <c r="K964" s="13"/>
      <c r="L964" s="13"/>
    </row>
    <row r="965">
      <c r="K965" s="13"/>
      <c r="L965" s="13"/>
    </row>
    <row r="966">
      <c r="K966" s="13"/>
      <c r="L966" s="13"/>
    </row>
    <row r="967">
      <c r="K967" s="13"/>
      <c r="L967" s="13"/>
    </row>
    <row r="968">
      <c r="K968" s="13"/>
      <c r="L968" s="13"/>
    </row>
    <row r="969">
      <c r="K969" s="13"/>
      <c r="L969" s="13"/>
    </row>
    <row r="970">
      <c r="K970" s="13"/>
      <c r="L970" s="13"/>
    </row>
    <row r="971">
      <c r="K971" s="13"/>
      <c r="L971" s="13"/>
    </row>
    <row r="972">
      <c r="K972" s="13"/>
      <c r="L972" s="13"/>
    </row>
    <row r="973">
      <c r="K973" s="13"/>
      <c r="L973" s="13"/>
    </row>
    <row r="974">
      <c r="K974" s="13"/>
      <c r="L974" s="13"/>
    </row>
    <row r="975">
      <c r="K975" s="13"/>
      <c r="L975" s="13"/>
    </row>
    <row r="976">
      <c r="K976" s="13"/>
      <c r="L976" s="13"/>
    </row>
    <row r="977">
      <c r="K977" s="13"/>
      <c r="L977" s="13"/>
    </row>
    <row r="978">
      <c r="K978" s="13"/>
      <c r="L978" s="13"/>
    </row>
    <row r="979">
      <c r="K979" s="13"/>
      <c r="L979" s="13"/>
    </row>
    <row r="980">
      <c r="K980" s="13"/>
      <c r="L980" s="13"/>
    </row>
    <row r="981">
      <c r="K981" s="13"/>
      <c r="L981" s="13"/>
    </row>
    <row r="982">
      <c r="K982" s="13"/>
      <c r="L982" s="13"/>
    </row>
    <row r="983">
      <c r="K983" s="13"/>
      <c r="L983" s="13"/>
    </row>
    <row r="984">
      <c r="K984" s="13"/>
      <c r="L984" s="13"/>
    </row>
    <row r="985">
      <c r="K985" s="13"/>
      <c r="L985" s="13"/>
    </row>
    <row r="986">
      <c r="K986" s="13"/>
      <c r="L986" s="1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43"/>
  </cols>
  <sheetData>
    <row r="1">
      <c r="A1" s="2"/>
      <c r="D1" s="18">
        <f t="shared" ref="D1:E1" si="1">AVERAGE(D4:D22)</f>
        <v>69.91555625</v>
      </c>
      <c r="E1" s="18">
        <f t="shared" si="1"/>
        <v>108.5754305</v>
      </c>
      <c r="F1" s="2"/>
      <c r="G1" s="18">
        <f t="shared" ref="G1:H1" si="2">AVERAGE(G4:G22)</f>
        <v>343.8741813</v>
      </c>
      <c r="H1" s="18">
        <f t="shared" si="2"/>
        <v>274.3260211</v>
      </c>
      <c r="I1" s="18"/>
      <c r="J1" s="18">
        <f t="shared" ref="J1:K1" si="3">AVERAGE(J4:J22)</f>
        <v>0.620625625</v>
      </c>
      <c r="K1" s="18">
        <f t="shared" si="3"/>
        <v>0.6228542105</v>
      </c>
      <c r="L1" s="18"/>
      <c r="M1" s="18">
        <f t="shared" ref="M1:N1" si="4">AVERAGE(M4:M22)</f>
        <v>14.34793064</v>
      </c>
      <c r="N1" s="18">
        <f t="shared" si="4"/>
        <v>12.88584239</v>
      </c>
      <c r="P1" s="18">
        <f t="shared" ref="P1:Q1" si="5">AVERAGE(P4:P22)</f>
        <v>1.601437933</v>
      </c>
      <c r="Q1" s="18">
        <f t="shared" si="5"/>
        <v>1.206681162</v>
      </c>
      <c r="R1" s="18"/>
      <c r="S1" s="18">
        <f t="shared" ref="S1:T1" si="6">AVERAGE(S4:S22)</f>
        <v>1.778287661</v>
      </c>
      <c r="T1" s="18">
        <f t="shared" si="6"/>
        <v>1.30647259</v>
      </c>
      <c r="U1" s="18"/>
      <c r="V1" s="18">
        <f t="shared" ref="V1:W1" si="7">AVERAGE(V4:V22)</f>
        <v>0.5171482858</v>
      </c>
      <c r="W1" s="18">
        <f t="shared" si="7"/>
        <v>0.5331301327</v>
      </c>
      <c r="X1" s="18"/>
      <c r="Y1" s="18" t="str">
        <f t="shared" ref="Y1:Z1" si="8">AVERAGE(Y4:Y22)</f>
        <v>#DIV/0!</v>
      </c>
      <c r="Z1" s="18" t="str">
        <f t="shared" si="8"/>
        <v>#DIV/0!</v>
      </c>
      <c r="AA1" s="3"/>
      <c r="AB1" s="18" t="str">
        <f t="shared" ref="AB1:AC1" si="9">AVERAGE(AB4:AB22)</f>
        <v>#DIV/0!</v>
      </c>
      <c r="AC1" s="18" t="str">
        <f t="shared" si="9"/>
        <v>#DIV/0!</v>
      </c>
      <c r="AD1" s="18"/>
      <c r="AF1" s="18"/>
      <c r="AG1" s="18"/>
      <c r="AH1" s="18"/>
      <c r="AI1" s="18"/>
      <c r="AJ1" s="18"/>
      <c r="AL1" s="18"/>
      <c r="AM1" s="18"/>
      <c r="AO1" s="18"/>
      <c r="AP1" s="18"/>
      <c r="AR1" s="18"/>
      <c r="AS1" s="18"/>
      <c r="AU1" s="18"/>
      <c r="AV1" s="18"/>
      <c r="AX1" s="18"/>
      <c r="AY1" s="18"/>
      <c r="BA1" s="18"/>
      <c r="BB1" s="18"/>
    </row>
    <row r="2">
      <c r="A2" s="3" t="s">
        <v>2</v>
      </c>
      <c r="B2" s="3"/>
      <c r="C2" s="3"/>
      <c r="D2" s="3" t="s">
        <v>3</v>
      </c>
      <c r="E2" s="3" t="s">
        <v>3</v>
      </c>
      <c r="F2" s="3"/>
      <c r="G2" s="3" t="s">
        <v>3508</v>
      </c>
      <c r="H2" s="3" t="s">
        <v>3508</v>
      </c>
      <c r="I2" s="3"/>
      <c r="J2" s="3" t="s">
        <v>3509</v>
      </c>
      <c r="K2" s="3" t="s">
        <v>3509</v>
      </c>
      <c r="L2" s="3"/>
      <c r="M2" s="13" t="s">
        <v>42</v>
      </c>
      <c r="N2" s="13" t="s">
        <v>42</v>
      </c>
      <c r="P2" s="11" t="s">
        <v>3502</v>
      </c>
      <c r="Q2" s="11" t="s">
        <v>3502</v>
      </c>
      <c r="R2" s="13"/>
      <c r="S2" s="13" t="s">
        <v>3503</v>
      </c>
      <c r="T2" s="13" t="s">
        <v>3503</v>
      </c>
      <c r="V2" s="13" t="s">
        <v>3500</v>
      </c>
      <c r="W2" s="13" t="s">
        <v>3500</v>
      </c>
      <c r="X2" s="13"/>
      <c r="Y2" s="13"/>
      <c r="Z2" s="3"/>
      <c r="AA2" s="3"/>
      <c r="AB2" s="3"/>
      <c r="AC2" s="13"/>
      <c r="AD2" s="13"/>
      <c r="AF2" s="19"/>
      <c r="AG2" s="19"/>
      <c r="AH2" s="13"/>
      <c r="AI2" s="13"/>
      <c r="AJ2" s="13"/>
      <c r="AL2" s="11"/>
      <c r="AM2" s="11"/>
      <c r="AO2" s="16"/>
      <c r="AP2" s="16"/>
      <c r="AR2" s="13"/>
      <c r="AS2" s="13"/>
      <c r="AU2" s="13"/>
      <c r="AV2" s="13"/>
      <c r="AX2" s="13"/>
      <c r="AY2" s="13"/>
      <c r="BA2" s="13"/>
      <c r="BB2" s="13"/>
    </row>
    <row r="3">
      <c r="B3" s="20"/>
      <c r="C3" s="20"/>
      <c r="D3" s="2" t="s">
        <v>3510</v>
      </c>
      <c r="E3" s="2" t="s">
        <v>3511</v>
      </c>
      <c r="F3" s="20"/>
      <c r="G3" s="2" t="s">
        <v>3510</v>
      </c>
      <c r="H3" s="2" t="s">
        <v>3511</v>
      </c>
      <c r="I3" s="20"/>
      <c r="J3" s="2" t="s">
        <v>3510</v>
      </c>
      <c r="K3" s="2" t="s">
        <v>3511</v>
      </c>
      <c r="L3" s="20"/>
      <c r="M3" s="2" t="s">
        <v>3510</v>
      </c>
      <c r="N3" s="2" t="s">
        <v>3511</v>
      </c>
      <c r="O3" s="20"/>
      <c r="P3" s="2" t="s">
        <v>3510</v>
      </c>
      <c r="Q3" s="2" t="s">
        <v>3511</v>
      </c>
      <c r="R3" s="20"/>
      <c r="S3" s="2" t="s">
        <v>3510</v>
      </c>
      <c r="T3" s="2" t="s">
        <v>3511</v>
      </c>
      <c r="U3" s="20"/>
      <c r="V3" s="2" t="s">
        <v>3510</v>
      </c>
      <c r="W3" s="2" t="s">
        <v>3511</v>
      </c>
      <c r="X3" s="20"/>
      <c r="Y3" s="2" t="s">
        <v>3510</v>
      </c>
      <c r="Z3" s="2" t="s">
        <v>3511</v>
      </c>
      <c r="AA3" s="20"/>
      <c r="AB3" s="2" t="s">
        <v>3510</v>
      </c>
      <c r="AC3" s="2" t="s">
        <v>3511</v>
      </c>
      <c r="AD3" s="20"/>
    </row>
    <row r="4">
      <c r="A4" s="20" t="s">
        <v>3512</v>
      </c>
      <c r="B4" s="20" t="s">
        <v>3513</v>
      </c>
      <c r="D4" s="20">
        <v>58.79111</v>
      </c>
      <c r="E4" s="20">
        <v>96.23111</v>
      </c>
      <c r="G4" s="20">
        <v>462.4128</v>
      </c>
      <c r="H4" s="20">
        <v>411.775</v>
      </c>
      <c r="J4" s="20">
        <v>0.59804</v>
      </c>
      <c r="K4" s="20">
        <v>0.73728</v>
      </c>
      <c r="M4">
        <v>16.346153846153847</v>
      </c>
      <c r="N4">
        <v>13.688888888888888</v>
      </c>
      <c r="P4">
        <v>1.1124614521123302</v>
      </c>
      <c r="Q4">
        <v>1.2115383239902198</v>
      </c>
      <c r="R4" s="14"/>
      <c r="S4">
        <v>1.2575651197791555</v>
      </c>
      <c r="T4">
        <v>1.3297371848673145</v>
      </c>
      <c r="V4">
        <v>0.4652723076923077</v>
      </c>
      <c r="W4" s="14">
        <v>0.5330468888888888</v>
      </c>
      <c r="Z4" s="14"/>
      <c r="AA4" s="14"/>
      <c r="AB4" s="14"/>
      <c r="AC4" s="14"/>
    </row>
    <row r="5">
      <c r="A5" s="20" t="s">
        <v>3514</v>
      </c>
      <c r="B5" s="20" t="s">
        <v>3515</v>
      </c>
      <c r="D5" s="20">
        <v>71.98222</v>
      </c>
      <c r="E5" s="20">
        <v>30.73778</v>
      </c>
      <c r="G5" s="20">
        <v>209.0622</v>
      </c>
      <c r="H5" s="20">
        <v>343.7733</v>
      </c>
      <c r="J5" s="20">
        <v>0.61654</v>
      </c>
      <c r="K5" s="20">
        <v>0.64858</v>
      </c>
      <c r="M5">
        <v>18.384615384615383</v>
      </c>
      <c r="N5">
        <v>14.65</v>
      </c>
      <c r="P5">
        <v>0.750580296342032</v>
      </c>
      <c r="Q5">
        <v>1.665209202591168</v>
      </c>
      <c r="R5" s="14"/>
      <c r="S5">
        <v>1.027109879204886</v>
      </c>
      <c r="T5">
        <v>1.8502324473235199</v>
      </c>
      <c r="V5" s="16">
        <v>0.6672504615384617</v>
      </c>
      <c r="W5">
        <v>0.5420432</v>
      </c>
      <c r="AA5" s="14"/>
      <c r="AB5" s="14"/>
      <c r="AC5" s="14"/>
    </row>
    <row r="6">
      <c r="A6" s="20" t="s">
        <v>3516</v>
      </c>
      <c r="B6" s="20" t="s">
        <v>3517</v>
      </c>
      <c r="D6" s="20">
        <v>46.00889</v>
      </c>
      <c r="E6" s="20">
        <v>58.64889</v>
      </c>
      <c r="G6" s="20">
        <v>295.6484</v>
      </c>
      <c r="H6" s="20">
        <v>265.8912</v>
      </c>
      <c r="J6" s="20">
        <v>0.64644</v>
      </c>
      <c r="K6" s="20">
        <v>0.67956</v>
      </c>
      <c r="M6">
        <v>11.55</v>
      </c>
      <c r="N6">
        <v>13.589285714285714</v>
      </c>
      <c r="P6">
        <v>2.286803053544219</v>
      </c>
      <c r="Q6">
        <v>2.4242589209570693</v>
      </c>
      <c r="R6" s="14"/>
      <c r="S6">
        <v>2.4722195173451023</v>
      </c>
      <c r="T6">
        <v>2.715169991471918</v>
      </c>
      <c r="V6">
        <v>0.509874575</v>
      </c>
      <c r="W6">
        <v>0.5779160535714285</v>
      </c>
      <c r="X6" s="14"/>
      <c r="AA6" s="14"/>
      <c r="AB6" s="14"/>
      <c r="AD6" s="14"/>
      <c r="AG6" s="14"/>
      <c r="AH6" s="14"/>
      <c r="AI6" s="14"/>
      <c r="AJ6" s="14"/>
      <c r="AO6" s="14"/>
      <c r="AP6" s="14"/>
      <c r="AR6" s="14"/>
      <c r="AS6" s="14"/>
      <c r="AU6" s="17"/>
      <c r="AV6" s="17"/>
      <c r="AX6" s="17"/>
      <c r="AY6" s="17"/>
      <c r="BA6" s="17"/>
      <c r="BB6" s="17"/>
    </row>
    <row r="7">
      <c r="A7" s="20" t="s">
        <v>3518</v>
      </c>
      <c r="B7" s="21" t="s">
        <v>3519</v>
      </c>
      <c r="D7" s="20">
        <v>135.8044</v>
      </c>
      <c r="E7" s="20">
        <v>117.9556</v>
      </c>
      <c r="G7" s="20">
        <v>343.8898</v>
      </c>
      <c r="H7" s="22">
        <v>323.0113</v>
      </c>
      <c r="J7" s="20">
        <v>0.74964</v>
      </c>
      <c r="K7" s="20">
        <v>0.73967</v>
      </c>
      <c r="M7">
        <v>12.588235294117647</v>
      </c>
      <c r="N7">
        <v>20.13157894736842</v>
      </c>
      <c r="P7">
        <v>1.6541772561348027</v>
      </c>
      <c r="Q7">
        <v>0.7714365461538673</v>
      </c>
      <c r="R7" s="14"/>
      <c r="S7">
        <v>1.7798109717906103</v>
      </c>
      <c r="T7">
        <v>0.9160808985577175</v>
      </c>
      <c r="V7">
        <v>0.5154045058823525</v>
      </c>
      <c r="W7">
        <v>0.5366800526315788</v>
      </c>
      <c r="X7" s="14"/>
      <c r="AA7" s="14"/>
      <c r="AB7" s="14"/>
      <c r="AD7" s="14"/>
      <c r="AF7" s="14"/>
      <c r="AG7" s="14"/>
      <c r="AH7" s="14"/>
      <c r="AI7" s="14"/>
      <c r="AJ7" s="14"/>
      <c r="AO7" s="14"/>
      <c r="AP7" s="14"/>
      <c r="AR7" s="14"/>
      <c r="AS7" s="14"/>
      <c r="AU7" s="17"/>
      <c r="AV7" s="17"/>
      <c r="AX7" s="17"/>
      <c r="AY7" s="17"/>
      <c r="BA7" s="17"/>
      <c r="BB7" s="17"/>
    </row>
    <row r="8">
      <c r="A8" s="20" t="s">
        <v>3520</v>
      </c>
      <c r="B8" s="20" t="s">
        <v>3521</v>
      </c>
      <c r="D8" s="20">
        <v>45.08444</v>
      </c>
      <c r="E8" s="20">
        <v>117.6711</v>
      </c>
      <c r="G8" s="20">
        <v>363.9342</v>
      </c>
      <c r="H8" s="20">
        <v>228.0881</v>
      </c>
      <c r="J8" s="20">
        <v>0.66627</v>
      </c>
      <c r="K8" s="20">
        <v>0.39295</v>
      </c>
      <c r="M8">
        <v>17.5</v>
      </c>
      <c r="P8">
        <v>2.5859848259203946</v>
      </c>
      <c r="Q8">
        <v>0.0</v>
      </c>
      <c r="R8" s="14"/>
      <c r="S8">
        <v>2.9013488290814187</v>
      </c>
      <c r="T8">
        <v>0.0</v>
      </c>
      <c r="V8">
        <v>0.5065906304347828</v>
      </c>
      <c r="X8" s="14"/>
      <c r="AA8" s="14"/>
      <c r="AB8" s="14"/>
      <c r="AD8" s="14"/>
      <c r="AF8" s="14"/>
      <c r="AG8" s="14"/>
      <c r="AH8" s="14"/>
      <c r="AI8" s="14"/>
      <c r="AJ8" s="14"/>
      <c r="AO8" s="14"/>
      <c r="AP8" s="14"/>
      <c r="AR8" s="14"/>
      <c r="AS8" s="14"/>
      <c r="AU8" s="17"/>
      <c r="AV8" s="17"/>
      <c r="AX8" s="17"/>
      <c r="AY8" s="17"/>
      <c r="BA8" s="17"/>
      <c r="BB8" s="17"/>
    </row>
    <row r="9">
      <c r="A9" s="20" t="s">
        <v>3522</v>
      </c>
      <c r="B9" s="21" t="s">
        <v>3523</v>
      </c>
      <c r="D9" s="20">
        <v>59.57333</v>
      </c>
      <c r="E9" s="20">
        <v>112.6578</v>
      </c>
      <c r="G9" s="20">
        <v>313.784</v>
      </c>
      <c r="H9" s="20">
        <v>279.5998</v>
      </c>
      <c r="J9" s="20">
        <v>0.58407</v>
      </c>
      <c r="K9" s="20">
        <v>0.63223</v>
      </c>
      <c r="M9">
        <v>11.133333333333333</v>
      </c>
      <c r="N9">
        <v>10.384615384615385</v>
      </c>
      <c r="P9">
        <v>0.7228436106717183</v>
      </c>
      <c r="Q9">
        <v>0.9591601472593526</v>
      </c>
      <c r="R9" s="14"/>
      <c r="S9">
        <v>0.7228436106717184</v>
      </c>
      <c r="T9">
        <v>0.9844012037661778</v>
      </c>
      <c r="V9">
        <v>0.5486416000000001</v>
      </c>
      <c r="W9">
        <v>0.5781403076923077</v>
      </c>
      <c r="X9" s="14"/>
      <c r="AA9" s="14"/>
      <c r="AB9" s="14"/>
      <c r="AD9" s="14"/>
      <c r="AF9" s="14"/>
      <c r="AG9" s="14"/>
      <c r="AH9" s="14"/>
      <c r="AI9" s="14"/>
      <c r="AJ9" s="14"/>
      <c r="AO9" s="14"/>
      <c r="AP9" s="14"/>
      <c r="AR9" s="14"/>
      <c r="AS9" s="14"/>
      <c r="AU9" s="17"/>
      <c r="AV9" s="17"/>
      <c r="AX9" s="17"/>
      <c r="AY9" s="17"/>
      <c r="BA9" s="17"/>
      <c r="BB9" s="17"/>
    </row>
    <row r="10">
      <c r="A10" s="20" t="s">
        <v>3524</v>
      </c>
      <c r="B10" s="20" t="s">
        <v>3525</v>
      </c>
      <c r="D10" s="20">
        <v>105.7067</v>
      </c>
      <c r="E10" s="20">
        <v>114.1333</v>
      </c>
      <c r="G10" s="20">
        <v>371.501</v>
      </c>
      <c r="H10" s="20">
        <v>294.4531</v>
      </c>
      <c r="J10" s="20">
        <v>0.54266</v>
      </c>
      <c r="K10" s="20">
        <v>0.64706</v>
      </c>
      <c r="M10">
        <v>12.709090909090909</v>
      </c>
      <c r="N10">
        <v>10.321428571428571</v>
      </c>
      <c r="P10">
        <v>1.2912416241852283</v>
      </c>
      <c r="Q10">
        <v>1.3204814061622125</v>
      </c>
      <c r="R10" s="14"/>
      <c r="S10">
        <v>1.4795476943789074</v>
      </c>
      <c r="T10">
        <v>1.395225636699696</v>
      </c>
      <c r="V10">
        <v>0.44126012727272723</v>
      </c>
      <c r="W10">
        <v>0.4724967857142857</v>
      </c>
      <c r="X10" s="14"/>
      <c r="AA10" s="14"/>
      <c r="AB10" s="14"/>
      <c r="AD10" s="14"/>
      <c r="AF10" s="14"/>
      <c r="AG10" s="14"/>
      <c r="AH10" s="14"/>
      <c r="AI10" s="14"/>
      <c r="AJ10" s="14"/>
      <c r="AO10" s="14"/>
      <c r="AP10" s="14"/>
      <c r="AR10" s="14"/>
      <c r="AS10" s="14"/>
      <c r="AU10" s="17"/>
      <c r="AV10" s="17"/>
      <c r="AX10" s="17"/>
      <c r="AY10" s="17"/>
      <c r="BA10" s="17"/>
      <c r="BB10" s="17"/>
    </row>
    <row r="11">
      <c r="A11" s="20" t="s">
        <v>3526</v>
      </c>
      <c r="B11" s="20" t="s">
        <v>3527</v>
      </c>
      <c r="D11" s="20">
        <v>50.00889</v>
      </c>
      <c r="E11" s="20">
        <v>99.57333</v>
      </c>
      <c r="G11" s="20">
        <v>292.2983</v>
      </c>
      <c r="H11" s="20">
        <v>368.5856</v>
      </c>
      <c r="J11" s="20">
        <v>0.61021</v>
      </c>
      <c r="K11" s="20">
        <v>0.47583</v>
      </c>
      <c r="M11">
        <v>12.076923076923077</v>
      </c>
      <c r="N11">
        <v>20.545454545454547</v>
      </c>
      <c r="P11">
        <v>1.3646862687340258</v>
      </c>
      <c r="Q11">
        <v>0.5425994693454296</v>
      </c>
      <c r="R11" s="14"/>
      <c r="S11">
        <v>1.478410124461861</v>
      </c>
      <c r="T11">
        <v>0.6282730697683923</v>
      </c>
      <c r="V11">
        <v>0.49992538461538455</v>
      </c>
      <c r="W11">
        <v>0.4299778181818181</v>
      </c>
      <c r="X11" s="14"/>
      <c r="AA11" s="14"/>
      <c r="AB11" s="14"/>
      <c r="AD11" s="14"/>
      <c r="AF11" s="14"/>
      <c r="AG11" s="14"/>
      <c r="AH11" s="14"/>
      <c r="AI11" s="14"/>
      <c r="AJ11" s="14"/>
      <c r="AO11" s="14"/>
      <c r="AP11" s="14"/>
      <c r="AR11" s="14"/>
      <c r="AS11" s="14"/>
      <c r="AU11" s="17"/>
      <c r="AV11" s="17"/>
      <c r="AX11" s="17"/>
      <c r="AY11" s="17"/>
      <c r="BA11" s="17"/>
      <c r="BB11" s="17"/>
    </row>
    <row r="12">
      <c r="A12" s="22" t="s">
        <v>3528</v>
      </c>
      <c r="B12" s="20" t="s">
        <v>3529</v>
      </c>
      <c r="D12" s="20">
        <v>55.55556</v>
      </c>
      <c r="E12" s="20">
        <v>152.7644</v>
      </c>
      <c r="G12" s="22">
        <v>328.9968</v>
      </c>
      <c r="H12" s="20">
        <v>298.0738</v>
      </c>
      <c r="J12" s="20">
        <v>0.58754</v>
      </c>
      <c r="K12" s="20">
        <v>0.6155</v>
      </c>
      <c r="M12">
        <v>12.0</v>
      </c>
      <c r="N12">
        <v>9.772151898734178</v>
      </c>
      <c r="P12">
        <v>1.9962083711090175</v>
      </c>
      <c r="Q12">
        <v>1.396072266706738</v>
      </c>
      <c r="R12" s="14"/>
      <c r="S12">
        <v>2.149762861194327</v>
      </c>
      <c r="T12">
        <v>1.4705294542644305</v>
      </c>
      <c r="V12">
        <v>0.4996910714285714</v>
      </c>
      <c r="W12">
        <v>0.4661916202531646</v>
      </c>
      <c r="X12" s="14"/>
      <c r="AA12" s="14"/>
      <c r="AB12" s="14"/>
      <c r="AD12" s="14"/>
      <c r="AF12" s="14"/>
      <c r="AG12" s="14"/>
      <c r="AH12" s="14"/>
      <c r="AI12" s="14"/>
      <c r="AJ12" s="14"/>
      <c r="AO12" s="14"/>
      <c r="AP12" s="14"/>
      <c r="AR12" s="14"/>
      <c r="AS12" s="14"/>
      <c r="AU12" s="17"/>
      <c r="AV12" s="17"/>
      <c r="AX12" s="17"/>
      <c r="AY12" s="17"/>
      <c r="BA12" s="17"/>
      <c r="BB12" s="17"/>
    </row>
    <row r="13">
      <c r="A13" s="20" t="s">
        <v>3530</v>
      </c>
      <c r="B13" s="20" t="s">
        <v>3531</v>
      </c>
      <c r="D13" s="20">
        <v>43.73333</v>
      </c>
      <c r="E13" s="20">
        <v>30.16889</v>
      </c>
      <c r="G13" s="20">
        <v>442.087</v>
      </c>
      <c r="H13" s="20">
        <v>238.5539</v>
      </c>
      <c r="J13" s="20">
        <v>0.56996</v>
      </c>
      <c r="K13" s="20">
        <v>0.57195</v>
      </c>
      <c r="M13">
        <v>11.86</v>
      </c>
      <c r="N13">
        <v>7.6875</v>
      </c>
      <c r="P13">
        <v>3.1554880453878082</v>
      </c>
      <c r="Q13">
        <v>1.5080975909870582</v>
      </c>
      <c r="R13" s="14"/>
      <c r="S13">
        <v>3.4298783102041392</v>
      </c>
      <c r="T13">
        <v>1.5080975909870582</v>
      </c>
      <c r="V13">
        <v>0.49027764000000007</v>
      </c>
      <c r="W13">
        <v>0.520877125</v>
      </c>
      <c r="X13" s="14"/>
      <c r="AA13" s="14"/>
      <c r="AB13" s="14"/>
      <c r="AD13" s="14"/>
      <c r="AF13" s="14"/>
      <c r="AH13" s="14"/>
      <c r="AI13" s="14"/>
      <c r="AJ13" s="14"/>
      <c r="AO13" s="14"/>
      <c r="AP13" s="14"/>
      <c r="AR13" s="14"/>
      <c r="AS13" s="14"/>
      <c r="AU13" s="17"/>
      <c r="AV13" s="17"/>
      <c r="AX13" s="17"/>
      <c r="AY13" s="17"/>
      <c r="BA13" s="17"/>
      <c r="BB13" s="17"/>
    </row>
    <row r="14">
      <c r="A14" s="20" t="s">
        <v>3532</v>
      </c>
      <c r="B14" s="20" t="s">
        <v>3533</v>
      </c>
      <c r="D14" s="20">
        <v>46.09778</v>
      </c>
      <c r="E14" s="20">
        <v>88.46222</v>
      </c>
      <c r="G14" s="20">
        <v>431.4832</v>
      </c>
      <c r="H14" s="20">
        <v>208.2808</v>
      </c>
      <c r="J14" s="20">
        <v>0.52764</v>
      </c>
      <c r="K14" s="20">
        <v>0.66703</v>
      </c>
      <c r="M14">
        <v>13.571428571428571</v>
      </c>
      <c r="N14">
        <v>12.80327868852459</v>
      </c>
      <c r="P14">
        <v>1.6038440308643827</v>
      </c>
      <c r="Q14">
        <v>1.800109766193268</v>
      </c>
      <c r="R14" s="14"/>
      <c r="S14">
        <v>1.7272166486231815</v>
      </c>
      <c r="T14">
        <v>1.960833852460524</v>
      </c>
      <c r="V14">
        <v>0.49355528571428575</v>
      </c>
      <c r="W14">
        <v>0.6177866393442621</v>
      </c>
      <c r="X14" s="14"/>
      <c r="AA14" s="14"/>
      <c r="AB14" s="14"/>
      <c r="AD14" s="14"/>
      <c r="AF14" s="14"/>
      <c r="AH14" s="14"/>
      <c r="AI14" s="14"/>
      <c r="AJ14" s="14"/>
      <c r="AO14" s="14"/>
      <c r="AP14" s="14"/>
      <c r="AR14" s="14"/>
      <c r="AS14" s="14"/>
      <c r="AU14" s="17"/>
      <c r="AV14" s="17"/>
      <c r="AX14" s="17"/>
      <c r="AY14" s="17"/>
      <c r="BA14" s="17"/>
      <c r="BB14" s="17"/>
    </row>
    <row r="15">
      <c r="A15" s="20" t="s">
        <v>3534</v>
      </c>
      <c r="B15" s="20" t="s">
        <v>3535</v>
      </c>
      <c r="D15" s="20">
        <v>41.31556</v>
      </c>
      <c r="E15" s="20">
        <v>110.0444</v>
      </c>
      <c r="G15" s="20">
        <v>516.0628</v>
      </c>
      <c r="H15" s="20">
        <v>265.9205</v>
      </c>
      <c r="J15" s="20">
        <v>0.74252</v>
      </c>
      <c r="K15" s="20">
        <v>0.53217</v>
      </c>
      <c r="M15">
        <v>22.1875</v>
      </c>
      <c r="N15">
        <v>8.371428571428572</v>
      </c>
      <c r="P15">
        <v>0.8947434004174157</v>
      </c>
      <c r="Q15">
        <v>0.8785768694724703</v>
      </c>
      <c r="R15" s="14"/>
      <c r="S15">
        <v>1.1012226466675887</v>
      </c>
      <c r="T15">
        <v>0.9044173656334252</v>
      </c>
      <c r="V15">
        <v>0.6015579375</v>
      </c>
      <c r="W15">
        <v>0.47673654285714295</v>
      </c>
      <c r="X15" s="14"/>
      <c r="AA15" s="14"/>
      <c r="AB15" s="14"/>
      <c r="AD15" s="14"/>
      <c r="AH15" s="14"/>
      <c r="AI15" s="14"/>
      <c r="AJ15" s="14"/>
      <c r="AO15" s="14"/>
      <c r="AP15" s="14"/>
      <c r="AR15" s="14"/>
      <c r="AS15" s="14"/>
      <c r="AU15" s="17"/>
      <c r="AV15" s="17"/>
      <c r="AX15" s="17"/>
      <c r="AY15" s="17"/>
      <c r="BA15" s="17"/>
      <c r="BB15" s="17"/>
    </row>
    <row r="16">
      <c r="A16" s="22" t="s">
        <v>3536</v>
      </c>
      <c r="B16" s="20" t="s">
        <v>3537</v>
      </c>
      <c r="D16" s="20">
        <v>62.25778</v>
      </c>
      <c r="E16" s="20">
        <v>202.3111</v>
      </c>
      <c r="G16" s="20">
        <v>310.6022</v>
      </c>
      <c r="H16" s="20">
        <v>220.5924</v>
      </c>
      <c r="J16" s="20">
        <v>0.61976</v>
      </c>
      <c r="K16" s="20">
        <v>0.64572</v>
      </c>
      <c r="M16">
        <v>13.686274509803921</v>
      </c>
      <c r="N16">
        <v>13.637254901960784</v>
      </c>
      <c r="P16">
        <v>2.05535894964544</v>
      </c>
      <c r="Q16">
        <v>1.2790586997542317</v>
      </c>
      <c r="R16" s="14"/>
      <c r="S16">
        <v>2.329406809598165</v>
      </c>
      <c r="T16">
        <v>1.4336701909333147</v>
      </c>
      <c r="V16">
        <v>0.49232954901960774</v>
      </c>
      <c r="W16">
        <v>0.5834958823529415</v>
      </c>
      <c r="X16" s="14"/>
      <c r="AA16" s="14"/>
      <c r="AB16" s="14"/>
      <c r="AD16" s="14"/>
      <c r="AH16" s="14"/>
      <c r="AI16" s="14"/>
      <c r="AJ16" s="14"/>
      <c r="AO16" s="14"/>
      <c r="AP16" s="14"/>
      <c r="AR16" s="14"/>
      <c r="AS16" s="14"/>
      <c r="AU16" s="17"/>
      <c r="AV16" s="17"/>
      <c r="AX16" s="17"/>
      <c r="AY16" s="17"/>
      <c r="BA16" s="17"/>
      <c r="BB16" s="17"/>
    </row>
    <row r="17">
      <c r="A17" s="20" t="s">
        <v>3538</v>
      </c>
      <c r="B17" s="20" t="s">
        <v>3539</v>
      </c>
      <c r="D17" s="20">
        <v>44.05333</v>
      </c>
      <c r="E17" s="20">
        <v>48.16</v>
      </c>
      <c r="G17" s="20">
        <v>245.9508</v>
      </c>
      <c r="H17" s="20">
        <v>186.2901</v>
      </c>
      <c r="J17" s="20">
        <v>0.57802</v>
      </c>
      <c r="K17" s="20">
        <v>0.57475</v>
      </c>
      <c r="M17">
        <v>14.275862068965518</v>
      </c>
      <c r="N17">
        <v>13.052631578947368</v>
      </c>
      <c r="P17">
        <v>1.7428251436346383</v>
      </c>
      <c r="Q17">
        <v>1.0037631276471792</v>
      </c>
      <c r="R17" s="14"/>
      <c r="S17">
        <v>1.8719233024223891</v>
      </c>
      <c r="T17">
        <v>1.121852907370377</v>
      </c>
      <c r="V17">
        <v>0.4463497931034483</v>
      </c>
      <c r="W17">
        <v>0.5598079473684211</v>
      </c>
      <c r="X17" s="14"/>
      <c r="AA17" s="14"/>
      <c r="AB17" s="14"/>
      <c r="AD17" s="14"/>
      <c r="AH17" s="14"/>
      <c r="AI17" s="14"/>
      <c r="AJ17" s="14"/>
      <c r="AO17" s="14"/>
      <c r="AP17" s="14"/>
      <c r="AR17" s="14"/>
      <c r="AS17" s="14"/>
      <c r="AU17" s="17"/>
      <c r="AV17" s="17"/>
      <c r="AX17" s="17"/>
      <c r="AY17" s="17"/>
      <c r="BA17" s="17"/>
      <c r="BB17" s="17"/>
    </row>
    <row r="18">
      <c r="A18" s="20" t="s">
        <v>3540</v>
      </c>
      <c r="B18" s="20" t="s">
        <v>3541</v>
      </c>
      <c r="D18" s="20">
        <v>90.41778</v>
      </c>
      <c r="E18" s="20">
        <v>163.8044</v>
      </c>
      <c r="G18" s="20">
        <v>330.0728</v>
      </c>
      <c r="H18" s="20">
        <v>342.0968</v>
      </c>
      <c r="J18" s="20">
        <v>0.66147</v>
      </c>
      <c r="K18" s="20">
        <v>0.62645</v>
      </c>
      <c r="M18">
        <v>15.37037037037037</v>
      </c>
      <c r="N18">
        <v>11.133333333333333</v>
      </c>
      <c r="P18">
        <v>0.72334051557001</v>
      </c>
      <c r="Q18">
        <v>1.7880532834323348</v>
      </c>
      <c r="R18" s="14"/>
      <c r="S18">
        <v>0.8491388661039247</v>
      </c>
      <c r="T18">
        <v>1.8227727646640304</v>
      </c>
      <c r="V18">
        <v>0.5209547407407406</v>
      </c>
      <c r="W18">
        <v>0.49028442857142857</v>
      </c>
      <c r="X18" s="14"/>
      <c r="Y18" s="14"/>
      <c r="AG18" s="14"/>
      <c r="AH18" s="14"/>
      <c r="AI18" s="14"/>
      <c r="AO18" s="14"/>
      <c r="AR18" s="14"/>
      <c r="AU18" s="17"/>
      <c r="AX18" s="17"/>
      <c r="BA18" s="17"/>
    </row>
    <row r="19">
      <c r="A19" s="20" t="s">
        <v>3542</v>
      </c>
      <c r="B19" s="20" t="s">
        <v>3543</v>
      </c>
      <c r="D19" s="20">
        <v>162.2578</v>
      </c>
      <c r="E19" s="20">
        <v>147.6978</v>
      </c>
      <c r="G19" s="20">
        <v>244.2006</v>
      </c>
      <c r="H19" s="20">
        <v>185.5008</v>
      </c>
      <c r="J19" s="20">
        <v>0.62923</v>
      </c>
      <c r="K19" s="20">
        <v>0.64166</v>
      </c>
      <c r="M19">
        <v>14.327102803738319</v>
      </c>
      <c r="N19">
        <v>10.138461538461538</v>
      </c>
      <c r="P19">
        <v>1.6824200869882453</v>
      </c>
      <c r="Q19">
        <v>1.212928827858503</v>
      </c>
      <c r="R19" s="14"/>
      <c r="S19">
        <v>1.8751973886223152</v>
      </c>
      <c r="T19">
        <v>1.2514345049333762</v>
      </c>
      <c r="V19">
        <v>0.5754369626168224</v>
      </c>
      <c r="W19">
        <v>0.5740963846153843</v>
      </c>
      <c r="X19" s="14"/>
      <c r="AA19" s="14"/>
      <c r="AG19" s="14"/>
      <c r="AH19" s="14"/>
      <c r="AI19" s="14"/>
      <c r="AO19" s="14"/>
      <c r="AR19" s="14"/>
      <c r="AU19" s="17"/>
      <c r="AX19" s="17"/>
      <c r="BA19" s="17"/>
    </row>
    <row r="20">
      <c r="B20" s="21" t="s">
        <v>3544</v>
      </c>
      <c r="E20" s="20">
        <v>178.4711</v>
      </c>
      <c r="H20" s="20">
        <v>190.8464</v>
      </c>
      <c r="K20" s="20">
        <v>0.63264</v>
      </c>
      <c r="M20" s="14"/>
      <c r="N20">
        <v>12.08955223880597</v>
      </c>
      <c r="Q20">
        <v>0.9559873488989299</v>
      </c>
      <c r="R20" s="14"/>
      <c r="S20" s="17"/>
      <c r="T20">
        <v>1.0675192062704717</v>
      </c>
      <c r="V20" s="14"/>
      <c r="W20">
        <v>0.5540141194029852</v>
      </c>
      <c r="X20" s="14"/>
      <c r="Z20" s="14"/>
      <c r="AA20" s="14"/>
      <c r="AC20" s="14"/>
      <c r="AG20" s="14"/>
      <c r="AH20" s="14"/>
      <c r="AI20" s="14"/>
      <c r="AO20" s="14"/>
      <c r="AR20" s="14"/>
      <c r="AU20" s="17"/>
      <c r="AX20" s="17"/>
      <c r="BA20" s="17"/>
    </row>
    <row r="21">
      <c r="B21" s="20" t="s">
        <v>3545</v>
      </c>
      <c r="E21" s="20">
        <v>79.87556</v>
      </c>
      <c r="H21" s="20">
        <v>265.884</v>
      </c>
      <c r="K21" s="20">
        <v>0.65474</v>
      </c>
      <c r="M21" s="14"/>
      <c r="N21">
        <v>13.339622641509434</v>
      </c>
      <c r="P21" s="17"/>
      <c r="Q21">
        <v>1.7088192057152485</v>
      </c>
      <c r="R21" s="14"/>
      <c r="S21" s="14"/>
      <c r="T21">
        <v>1.8868212063105867</v>
      </c>
      <c r="V21" s="14"/>
      <c r="W21">
        <v>0.5058466792452829</v>
      </c>
    </row>
    <row r="22">
      <c r="B22" s="20" t="s">
        <v>3546</v>
      </c>
      <c r="E22" s="20">
        <v>113.5644</v>
      </c>
      <c r="H22" s="20">
        <v>294.9775</v>
      </c>
      <c r="K22" s="20">
        <v>0.71846</v>
      </c>
      <c r="M22" s="14"/>
      <c r="N22">
        <v>16.608695652173914</v>
      </c>
      <c r="P22" s="17"/>
      <c r="Q22">
        <v>0.500791074621025</v>
      </c>
      <c r="R22" s="14"/>
      <c r="S22" s="14"/>
      <c r="T22">
        <v>0.5759097358141788</v>
      </c>
      <c r="V22" s="14"/>
      <c r="W22" s="14">
        <v>0.5769039130434783</v>
      </c>
    </row>
    <row r="23">
      <c r="M23" s="14"/>
      <c r="N23" s="14"/>
      <c r="P23" s="17"/>
      <c r="Q23" s="17"/>
      <c r="R23" s="14"/>
      <c r="S23" s="14"/>
      <c r="T23" s="14"/>
      <c r="V23" s="14"/>
      <c r="W23" s="14"/>
    </row>
    <row r="24">
      <c r="N24" s="14"/>
      <c r="Q24" s="17"/>
      <c r="R24" s="14"/>
      <c r="T24" s="14"/>
      <c r="W24" s="14"/>
    </row>
    <row r="25">
      <c r="N25" s="14"/>
      <c r="Q25" s="17"/>
      <c r="R25" s="14"/>
      <c r="T25" s="14"/>
      <c r="W25" s="14"/>
    </row>
    <row r="26">
      <c r="B26" s="20"/>
      <c r="C26" s="20"/>
      <c r="E26" s="20"/>
      <c r="F26" s="20"/>
      <c r="H26" s="20"/>
      <c r="I26" s="20"/>
      <c r="K26" s="2"/>
      <c r="L26" s="2"/>
      <c r="N26" s="14"/>
      <c r="Q26" s="14"/>
      <c r="R26" s="14"/>
      <c r="T26" s="14"/>
    </row>
    <row r="27">
      <c r="B27" s="20"/>
      <c r="C27" s="20"/>
      <c r="E27" s="20"/>
      <c r="F27" s="20"/>
      <c r="H27" s="20"/>
      <c r="I27" s="20"/>
      <c r="K27" s="2"/>
      <c r="L27" s="2"/>
      <c r="N27" s="14"/>
      <c r="Q27" s="14"/>
      <c r="R27" s="14"/>
      <c r="T27" s="14"/>
    </row>
    <row r="28">
      <c r="B28" s="20"/>
      <c r="C28" s="20"/>
      <c r="E28" s="20"/>
      <c r="F28" s="20"/>
      <c r="H28" s="20"/>
      <c r="I28" s="20"/>
      <c r="K28" s="2"/>
      <c r="L28" s="2"/>
      <c r="N28" s="14"/>
      <c r="Q28" s="14"/>
      <c r="R28" s="14"/>
      <c r="T28" s="14"/>
    </row>
    <row r="29">
      <c r="B29" s="20" t="s">
        <v>2</v>
      </c>
      <c r="C29" s="20" t="s">
        <v>3</v>
      </c>
      <c r="D29" s="20" t="s">
        <v>4</v>
      </c>
      <c r="E29" s="20" t="s">
        <v>5</v>
      </c>
      <c r="F29" t="s">
        <v>3498</v>
      </c>
      <c r="G29" t="s">
        <v>42</v>
      </c>
      <c r="H29" t="s">
        <v>3499</v>
      </c>
      <c r="I29" t="s">
        <v>3500</v>
      </c>
      <c r="J29" t="s">
        <v>3501</v>
      </c>
      <c r="K29" s="20" t="s">
        <v>3502</v>
      </c>
      <c r="L29" t="s">
        <v>3503</v>
      </c>
      <c r="M29" t="s">
        <v>3504</v>
      </c>
      <c r="N29" s="14" t="s">
        <v>3505</v>
      </c>
      <c r="O29" t="s">
        <v>3506</v>
      </c>
      <c r="P29" s="20" t="s">
        <v>3507</v>
      </c>
      <c r="Q29" s="14"/>
      <c r="R29" s="14"/>
      <c r="T29" s="14"/>
    </row>
    <row r="30">
      <c r="F30" s="20">
        <v>211.0</v>
      </c>
      <c r="H30">
        <v>6001.85753846154</v>
      </c>
      <c r="J30">
        <v>0.4422437337890031</v>
      </c>
      <c r="M30">
        <v>88.46153846153845</v>
      </c>
      <c r="N30" s="14">
        <v>11.538461538461538</v>
      </c>
      <c r="O30" t="e">
        <v>#DIV/0!</v>
      </c>
      <c r="P30" t="e">
        <v>#DIV/0!</v>
      </c>
      <c r="Q30" s="14"/>
      <c r="R30" s="14"/>
      <c r="T30" s="14"/>
    </row>
    <row r="31">
      <c r="F31" s="19">
        <v>211.0</v>
      </c>
      <c r="H31" s="13">
        <v>2734.808692307692</v>
      </c>
      <c r="J31" s="3">
        <v>0.3612003075203849</v>
      </c>
      <c r="M31">
        <v>73.07692307692307</v>
      </c>
      <c r="N31" s="14">
        <v>26.923076923076923</v>
      </c>
      <c r="O31" t="e">
        <v>#DIV/0!</v>
      </c>
      <c r="P31" t="e">
        <v>#DIV/0!</v>
      </c>
      <c r="Q31" s="14"/>
      <c r="R31" s="14"/>
      <c r="T31" s="14"/>
    </row>
    <row r="32">
      <c r="F32" s="20">
        <v>211.0</v>
      </c>
      <c r="H32">
        <v>3962.0418500000005</v>
      </c>
      <c r="J32">
        <v>0.8693971969330275</v>
      </c>
      <c r="M32">
        <v>92.5</v>
      </c>
      <c r="N32" s="14">
        <v>7.5</v>
      </c>
      <c r="O32" t="e">
        <v>#DIV/0!</v>
      </c>
      <c r="P32" t="e">
        <v>#DIV/0!</v>
      </c>
      <c r="Q32" s="14"/>
      <c r="R32" s="14"/>
      <c r="T32" s="14"/>
    </row>
    <row r="33">
      <c r="F33" s="20">
        <v>211.0</v>
      </c>
      <c r="H33">
        <v>4727.737423529413</v>
      </c>
      <c r="J33">
        <v>0.6259001917463647</v>
      </c>
      <c r="M33">
        <v>92.94117647058823</v>
      </c>
      <c r="N33" s="14">
        <v>7.0588235294117645</v>
      </c>
      <c r="Q33" s="14"/>
      <c r="R33" s="14"/>
      <c r="T33" s="14"/>
    </row>
    <row r="34">
      <c r="F34" s="20">
        <v>211.0</v>
      </c>
      <c r="H34">
        <v>5334.112326086955</v>
      </c>
      <c r="J34">
        <v>1.0203076715602988</v>
      </c>
      <c r="M34">
        <v>89.13043478260869</v>
      </c>
      <c r="N34" s="14">
        <v>10.869565217391305</v>
      </c>
      <c r="Q34" s="14"/>
      <c r="R34" s="14"/>
      <c r="T34" s="14"/>
    </row>
    <row r="35">
      <c r="F35" s="20">
        <v>209.0</v>
      </c>
      <c r="H35">
        <v>4591.655733333333</v>
      </c>
      <c r="J35">
        <v>0.2517905243839819</v>
      </c>
      <c r="M35">
        <v>100.0</v>
      </c>
      <c r="N35" s="14">
        <v>6.666666666666667</v>
      </c>
      <c r="Q35" s="14"/>
      <c r="R35" s="14"/>
      <c r="T35" s="14"/>
    </row>
    <row r="36">
      <c r="F36" s="20">
        <v>211.0</v>
      </c>
      <c r="H36">
        <v>4871.4692000000005</v>
      </c>
      <c r="J36">
        <v>0.5203076058565824</v>
      </c>
      <c r="M36">
        <v>87.27272727272727</v>
      </c>
      <c r="N36" s="14">
        <v>12.727272727272727</v>
      </c>
      <c r="Q36" s="14"/>
      <c r="R36" s="14"/>
      <c r="T36" s="14"/>
    </row>
    <row r="37">
      <c r="F37" s="20">
        <v>211.0</v>
      </c>
      <c r="H37">
        <v>4064.3676538461546</v>
      </c>
      <c r="J37">
        <v>0.5199075604357545</v>
      </c>
      <c r="M37">
        <v>92.3076923076923</v>
      </c>
      <c r="N37" s="14">
        <v>11.538461538461538</v>
      </c>
      <c r="Q37" s="14"/>
      <c r="R37" s="14"/>
      <c r="T37" s="14"/>
    </row>
    <row r="38">
      <c r="F38" s="20">
        <v>211.0</v>
      </c>
      <c r="H38">
        <v>4370.6939999999995</v>
      </c>
      <c r="J38">
        <v>0.7559999395200049</v>
      </c>
      <c r="M38">
        <v>92.85714285714286</v>
      </c>
      <c r="N38" s="14">
        <v>7.142857142857142</v>
      </c>
      <c r="Q38" s="14"/>
      <c r="R38" s="14"/>
      <c r="T38" s="14"/>
    </row>
    <row r="39">
      <c r="F39" s="20">
        <v>200.0</v>
      </c>
      <c r="H39">
        <v>6300.763639999999</v>
      </c>
      <c r="J39">
        <v>1.1432927700680464</v>
      </c>
      <c r="M39">
        <v>92.0</v>
      </c>
      <c r="N39" s="14">
        <v>12.0</v>
      </c>
      <c r="Q39" s="14"/>
      <c r="R39" s="14"/>
      <c r="T39" s="14"/>
    </row>
    <row r="40">
      <c r="F40" s="20">
        <v>211.0</v>
      </c>
      <c r="H40">
        <v>6121.280392857143</v>
      </c>
      <c r="J40">
        <v>0.6074045214324855</v>
      </c>
      <c r="M40">
        <v>92.85714285714286</v>
      </c>
      <c r="N40" s="14">
        <v>14.285714285714285</v>
      </c>
      <c r="Q40" s="14"/>
      <c r="R40" s="14"/>
      <c r="T40" s="14"/>
    </row>
    <row r="41">
      <c r="F41" s="20">
        <v>211.0</v>
      </c>
      <c r="H41">
        <v>7806.5919375</v>
      </c>
      <c r="J41">
        <v>0.38726329741143534</v>
      </c>
      <c r="M41">
        <v>81.25</v>
      </c>
      <c r="N41" s="14">
        <v>18.75</v>
      </c>
      <c r="Q41" s="14"/>
      <c r="R41" s="14"/>
      <c r="T41" s="14"/>
    </row>
    <row r="42">
      <c r="F42" s="20">
        <v>211.0</v>
      </c>
      <c r="H42">
        <v>4212.881098039216</v>
      </c>
      <c r="J42">
        <v>0.8191747280420214</v>
      </c>
      <c r="M42">
        <v>88.23529411764706</v>
      </c>
      <c r="N42" s="14">
        <v>15.686274509803921</v>
      </c>
      <c r="Q42" s="14"/>
      <c r="R42" s="14"/>
      <c r="T42" s="14"/>
    </row>
    <row r="43">
      <c r="F43" s="20">
        <v>211.0</v>
      </c>
      <c r="H43">
        <v>3268.179344827586</v>
      </c>
      <c r="J43">
        <v>0.6582930280185402</v>
      </c>
      <c r="M43">
        <v>93.10344827586206</v>
      </c>
      <c r="N43" s="14">
        <v>6.896551724137931</v>
      </c>
      <c r="Q43" s="14"/>
      <c r="R43" s="14"/>
      <c r="T43" s="14"/>
    </row>
    <row r="44">
      <c r="F44" s="20">
        <v>211.0</v>
      </c>
      <c r="H44">
        <v>4897.611333333333</v>
      </c>
      <c r="J44">
        <v>0.2986138345798802</v>
      </c>
      <c r="M44">
        <v>85.18518518518519</v>
      </c>
      <c r="N44" s="14">
        <v>14.814814814814813</v>
      </c>
      <c r="Q44" s="14"/>
      <c r="R44" s="14"/>
      <c r="T44" s="14"/>
    </row>
    <row r="45">
      <c r="F45" s="20">
        <v>211.0</v>
      </c>
      <c r="H45">
        <v>3476.327242990654</v>
      </c>
      <c r="J45">
        <v>0.6594444149988475</v>
      </c>
      <c r="M45">
        <v>89.7196261682243</v>
      </c>
      <c r="N45" s="14">
        <v>10.2803738317757</v>
      </c>
      <c r="Q45" s="14"/>
      <c r="R45" s="14"/>
      <c r="T45" s="14"/>
    </row>
    <row r="46">
      <c r="B46" s="20"/>
      <c r="C46" s="20"/>
      <c r="D46" s="20"/>
      <c r="E46" s="20"/>
      <c r="F46" s="20"/>
      <c r="I46" s="14"/>
      <c r="M46" s="14"/>
      <c r="P46" s="17"/>
      <c r="Q46" s="14"/>
      <c r="R46" s="14"/>
      <c r="S46" s="14"/>
      <c r="T46" s="14"/>
      <c r="V46" s="14"/>
    </row>
    <row r="47">
      <c r="F47" s="20">
        <v>211.0</v>
      </c>
      <c r="H47">
        <v>6253.3337999999985</v>
      </c>
      <c r="J47">
        <v>0.4676242433450056</v>
      </c>
      <c r="M47" s="14">
        <v>91.11111111111111</v>
      </c>
      <c r="N47">
        <v>11.11111111111111</v>
      </c>
      <c r="P47" s="17"/>
      <c r="Q47" s="14"/>
      <c r="R47" s="14"/>
      <c r="S47" s="14"/>
      <c r="T47" s="14"/>
      <c r="V47" s="14"/>
    </row>
    <row r="48">
      <c r="F48" s="20">
        <v>211.0</v>
      </c>
      <c r="H48">
        <v>4398.706250000001</v>
      </c>
      <c r="J48">
        <v>0.6506650773087711</v>
      </c>
      <c r="M48" s="14">
        <v>90.0</v>
      </c>
      <c r="N48" s="14">
        <v>15.0</v>
      </c>
      <c r="P48" s="17"/>
      <c r="Q48" s="14"/>
      <c r="R48" s="14"/>
      <c r="S48" s="14"/>
      <c r="T48" s="14"/>
      <c r="V48" s="14"/>
    </row>
    <row r="49">
      <c r="F49" s="20">
        <v>211.0</v>
      </c>
      <c r="H49">
        <v>3706.9791607142865</v>
      </c>
      <c r="J49">
        <v>0.954834780334291</v>
      </c>
      <c r="M49" s="14">
        <v>89.28571428571429</v>
      </c>
      <c r="N49" s="14">
        <v>12.5</v>
      </c>
      <c r="P49" s="17"/>
      <c r="Q49" s="14"/>
      <c r="R49" s="14"/>
      <c r="S49" s="14"/>
      <c r="T49" s="14"/>
      <c r="V49" s="14"/>
    </row>
    <row r="50">
      <c r="F50" s="20">
        <v>211.0</v>
      </c>
      <c r="H50">
        <v>4756.63644736842</v>
      </c>
      <c r="J50">
        <v>0.3221551159927973</v>
      </c>
      <c r="M50">
        <v>84.21052631578947</v>
      </c>
      <c r="N50" s="14">
        <v>15.789473684210526</v>
      </c>
    </row>
    <row r="51">
      <c r="F51" s="20">
        <v>211.0</v>
      </c>
      <c r="J51">
        <v>0.0</v>
      </c>
    </row>
    <row r="52">
      <c r="F52" s="20">
        <v>211.0</v>
      </c>
      <c r="H52">
        <v>3801.6682564102566</v>
      </c>
      <c r="J52">
        <v>0.3461810899911058</v>
      </c>
      <c r="M52">
        <v>97.43589743589743</v>
      </c>
      <c r="N52">
        <v>2.564102564102564</v>
      </c>
    </row>
    <row r="53">
      <c r="F53" s="20">
        <v>211.0</v>
      </c>
      <c r="H53">
        <v>3963.135482142857</v>
      </c>
      <c r="J53">
        <v>0.4906543489060598</v>
      </c>
      <c r="M53">
        <v>94.64285714285714</v>
      </c>
      <c r="N53">
        <v>5.357142857142857</v>
      </c>
    </row>
    <row r="54">
      <c r="F54" s="20">
        <v>211.0</v>
      </c>
      <c r="H54">
        <v>5427.901181818182</v>
      </c>
      <c r="J54">
        <v>0.2209426962018846</v>
      </c>
      <c r="M54">
        <v>86.36363636363636</v>
      </c>
      <c r="N54">
        <v>13.636363636363635</v>
      </c>
    </row>
    <row r="55">
      <c r="F55" s="20">
        <v>211.0</v>
      </c>
      <c r="H55">
        <v>3929.4537721518986</v>
      </c>
      <c r="J55">
        <v>0.5171361914163247</v>
      </c>
      <c r="M55">
        <v>94.9367088607595</v>
      </c>
      <c r="N55">
        <v>7.59493670886076</v>
      </c>
    </row>
    <row r="56">
      <c r="F56" s="20">
        <v>211.0</v>
      </c>
      <c r="H56">
        <v>3259.9583125000004</v>
      </c>
      <c r="J56">
        <v>0.5303476528304488</v>
      </c>
      <c r="M56">
        <v>100.0</v>
      </c>
      <c r="N56">
        <v>0.0</v>
      </c>
    </row>
    <row r="57">
      <c r="F57" s="20">
        <v>211.0</v>
      </c>
      <c r="H57">
        <v>2754.1744590163935</v>
      </c>
      <c r="J57">
        <v>0.689559904781951</v>
      </c>
      <c r="M57">
        <v>91.80327868852459</v>
      </c>
      <c r="N57">
        <v>9.836065573770492</v>
      </c>
    </row>
    <row r="58">
      <c r="F58" s="20">
        <v>211.0</v>
      </c>
      <c r="H58">
        <v>3362.383885714286</v>
      </c>
      <c r="J58">
        <v>0.31805344024775456</v>
      </c>
      <c r="M58">
        <v>97.14285714285714</v>
      </c>
      <c r="N58">
        <v>2.857142857142857</v>
      </c>
    </row>
    <row r="59">
      <c r="F59" s="20">
        <v>211.0</v>
      </c>
      <c r="H59">
        <v>3075.579558823529</v>
      </c>
      <c r="J59">
        <v>0.5041740171448823</v>
      </c>
      <c r="M59">
        <v>89.2156862745098</v>
      </c>
      <c r="N59">
        <v>10.784313725490197</v>
      </c>
    </row>
    <row r="60">
      <c r="F60" s="20">
        <v>211.0</v>
      </c>
      <c r="H60">
        <v>2649.416052631579</v>
      </c>
      <c r="J60">
        <v>0.3945182724252492</v>
      </c>
      <c r="M60">
        <v>89.47368421052632</v>
      </c>
      <c r="N60">
        <v>10.526315789473683</v>
      </c>
    </row>
    <row r="61">
      <c r="F61" s="20">
        <v>211.0</v>
      </c>
      <c r="H61">
        <v>4669.2835904761905</v>
      </c>
      <c r="J61">
        <v>0.6410084222401841</v>
      </c>
      <c r="M61">
        <v>98.09523809523809</v>
      </c>
      <c r="N61">
        <v>5.714285714285714</v>
      </c>
    </row>
    <row r="62">
      <c r="F62" s="20">
        <v>211.0</v>
      </c>
      <c r="H62">
        <v>2576.2210461538457</v>
      </c>
      <c r="J62">
        <v>0.4400878009015706</v>
      </c>
      <c r="M62">
        <v>96.92307692307692</v>
      </c>
      <c r="N62">
        <v>4.615384615384616</v>
      </c>
    </row>
    <row r="63">
      <c r="F63" s="20">
        <v>211.0</v>
      </c>
      <c r="H63">
        <v>2800.48143283582</v>
      </c>
      <c r="J63">
        <v>0.37541092087178257</v>
      </c>
      <c r="M63">
        <v>89.55223880597015</v>
      </c>
      <c r="N63">
        <v>11.940298507462686</v>
      </c>
    </row>
    <row r="64">
      <c r="F64" s="20">
        <v>211.0</v>
      </c>
      <c r="H64">
        <v>3630.3414339622636</v>
      </c>
      <c r="J64">
        <v>0.663532124219223</v>
      </c>
      <c r="M64">
        <v>90.56603773584906</v>
      </c>
      <c r="N64">
        <v>11.320754716981133</v>
      </c>
    </row>
    <row r="65">
      <c r="F65" s="20">
        <v>211.0</v>
      </c>
      <c r="H65">
        <v>4476.083869565217</v>
      </c>
      <c r="J65">
        <v>0.20252825709465289</v>
      </c>
      <c r="M65">
        <v>86.95652173913044</v>
      </c>
      <c r="N65">
        <v>17.391304347826086</v>
      </c>
    </row>
    <row r="66">
      <c r="I66" s="14"/>
    </row>
    <row r="67">
      <c r="G67" s="14"/>
      <c r="I67" s="14"/>
      <c r="L67" s="17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8.86"/>
  </cols>
  <sheetData>
    <row r="2">
      <c r="B2" s="2" t="s">
        <v>2</v>
      </c>
      <c r="C2" s="11" t="s">
        <v>2</v>
      </c>
      <c r="E2" s="2" t="s">
        <v>42</v>
      </c>
      <c r="F2" s="2" t="s">
        <v>42</v>
      </c>
      <c r="M2" s="13"/>
      <c r="N2" s="13"/>
    </row>
    <row r="3">
      <c r="B3" s="2" t="s">
        <v>3547</v>
      </c>
      <c r="C3" s="2" t="s">
        <v>3548</v>
      </c>
      <c r="D3" s="20"/>
      <c r="E3" s="2" t="s">
        <v>3547</v>
      </c>
      <c r="F3" s="2" t="s">
        <v>3548</v>
      </c>
    </row>
    <row r="4">
      <c r="B4" s="9" t="s">
        <v>3549</v>
      </c>
      <c r="C4" s="9" t="s">
        <v>3550</v>
      </c>
      <c r="D4" s="20"/>
      <c r="E4" s="12">
        <v>5.0</v>
      </c>
      <c r="F4" s="12">
        <v>32.0</v>
      </c>
      <c r="M4" s="14"/>
      <c r="N4" s="14"/>
    </row>
    <row r="5">
      <c r="B5" s="9" t="s">
        <v>3551</v>
      </c>
      <c r="C5" s="9" t="s">
        <v>3552</v>
      </c>
      <c r="D5" s="20"/>
      <c r="E5" s="12">
        <v>17.0</v>
      </c>
      <c r="F5" s="12">
        <v>13.0</v>
      </c>
      <c r="M5" s="14"/>
      <c r="N5" s="14"/>
    </row>
    <row r="6">
      <c r="B6" s="9" t="s">
        <v>3553</v>
      </c>
      <c r="C6" s="9" t="s">
        <v>3554</v>
      </c>
      <c r="D6" s="20"/>
      <c r="E6" s="12">
        <v>4.0</v>
      </c>
      <c r="F6" s="12">
        <v>5.0</v>
      </c>
      <c r="K6" s="2"/>
      <c r="M6" s="14"/>
      <c r="N6" s="14"/>
    </row>
    <row r="7">
      <c r="B7" s="9" t="s">
        <v>3555</v>
      </c>
      <c r="C7" s="9" t="s">
        <v>3556</v>
      </c>
      <c r="D7" s="20"/>
      <c r="E7" s="12">
        <v>39.0</v>
      </c>
      <c r="F7" s="12">
        <v>7.0</v>
      </c>
      <c r="K7" s="2"/>
      <c r="M7" s="14"/>
      <c r="N7" s="14"/>
    </row>
    <row r="8">
      <c r="B8" s="9" t="s">
        <v>3557</v>
      </c>
      <c r="C8" s="9" t="s">
        <v>3558</v>
      </c>
      <c r="D8" s="20"/>
      <c r="E8" s="12">
        <v>4.0</v>
      </c>
      <c r="F8" s="12">
        <v>14.0</v>
      </c>
      <c r="K8" s="2"/>
      <c r="M8" s="14"/>
      <c r="N8" s="14"/>
    </row>
    <row r="9">
      <c r="B9" s="9" t="s">
        <v>3559</v>
      </c>
      <c r="C9" s="9" t="s">
        <v>3560</v>
      </c>
      <c r="D9" s="20"/>
      <c r="E9" s="12">
        <v>19.0</v>
      </c>
      <c r="F9" s="12">
        <v>6.0</v>
      </c>
      <c r="K9" s="2"/>
      <c r="M9" s="14"/>
      <c r="N9" s="14"/>
    </row>
    <row r="10">
      <c r="B10" s="9" t="s">
        <v>3561</v>
      </c>
      <c r="C10" s="9" t="s">
        <v>3562</v>
      </c>
      <c r="D10" s="20"/>
      <c r="E10" s="12">
        <v>23.0</v>
      </c>
      <c r="F10" s="12">
        <v>9.0</v>
      </c>
      <c r="K10" s="2"/>
      <c r="M10" s="14"/>
      <c r="N10" s="14"/>
    </row>
    <row r="11">
      <c r="B11" s="9" t="s">
        <v>3563</v>
      </c>
      <c r="C11" s="9" t="s">
        <v>3564</v>
      </c>
      <c r="D11" s="20"/>
      <c r="E11" s="12">
        <v>5.0</v>
      </c>
      <c r="F11" s="12">
        <v>9.0</v>
      </c>
      <c r="K11" s="2"/>
      <c r="M11" s="14"/>
      <c r="N11" s="14"/>
    </row>
    <row r="12">
      <c r="B12" s="9" t="s">
        <v>3565</v>
      </c>
      <c r="C12" s="9" t="s">
        <v>3566</v>
      </c>
      <c r="D12" s="20"/>
      <c r="E12" s="12">
        <v>5.0</v>
      </c>
      <c r="F12" s="12">
        <v>14.0</v>
      </c>
      <c r="K12" s="2"/>
      <c r="M12" s="14"/>
      <c r="N12" s="14"/>
    </row>
    <row r="13">
      <c r="B13" s="9" t="s">
        <v>3567</v>
      </c>
      <c r="C13" s="9" t="s">
        <v>3568</v>
      </c>
      <c r="D13" s="20"/>
      <c r="E13" s="12">
        <v>17.0</v>
      </c>
      <c r="F13" s="12">
        <v>22.0</v>
      </c>
      <c r="K13" s="2"/>
      <c r="M13" s="14"/>
      <c r="N13" s="14"/>
    </row>
    <row r="14">
      <c r="B14" s="9" t="s">
        <v>3569</v>
      </c>
      <c r="C14" s="9" t="s">
        <v>3570</v>
      </c>
      <c r="D14" s="20"/>
      <c r="E14" s="12">
        <v>14.0</v>
      </c>
      <c r="F14" s="12">
        <v>12.0</v>
      </c>
      <c r="K14" s="2"/>
      <c r="M14" s="14"/>
      <c r="N14" s="14"/>
    </row>
    <row r="15">
      <c r="B15" s="9" t="s">
        <v>3571</v>
      </c>
      <c r="C15" s="9" t="s">
        <v>3572</v>
      </c>
      <c r="D15" s="20"/>
      <c r="E15" s="12">
        <v>23.0</v>
      </c>
      <c r="F15" s="12">
        <v>6.0</v>
      </c>
      <c r="K15" s="2"/>
      <c r="M15" s="14"/>
      <c r="N15" s="14"/>
    </row>
    <row r="16">
      <c r="B16" s="9" t="s">
        <v>3573</v>
      </c>
      <c r="C16" s="9" t="s">
        <v>3574</v>
      </c>
      <c r="D16" s="20"/>
      <c r="E16" s="12">
        <v>10.0</v>
      </c>
      <c r="F16" s="12">
        <v>15.0</v>
      </c>
      <c r="K16" s="2"/>
      <c r="M16" s="14"/>
      <c r="N16" s="14"/>
    </row>
    <row r="17">
      <c r="B17" s="9" t="s">
        <v>3575</v>
      </c>
      <c r="C17" s="9" t="s">
        <v>3576</v>
      </c>
      <c r="D17" s="20"/>
      <c r="E17" s="12">
        <v>4.0</v>
      </c>
      <c r="F17" s="12">
        <v>8.0</v>
      </c>
      <c r="K17" s="2"/>
      <c r="M17" s="14"/>
      <c r="N17" s="14"/>
    </row>
    <row r="18">
      <c r="B18" s="9" t="s">
        <v>3577</v>
      </c>
      <c r="C18" s="9" t="s">
        <v>3578</v>
      </c>
      <c r="D18" s="20"/>
      <c r="E18" s="12">
        <v>12.0</v>
      </c>
      <c r="F18" s="12">
        <v>6.0</v>
      </c>
      <c r="K18" s="2"/>
      <c r="M18" s="14"/>
      <c r="N18" s="14"/>
    </row>
    <row r="19">
      <c r="B19" s="9" t="s">
        <v>3579</v>
      </c>
      <c r="C19" s="9" t="s">
        <v>3580</v>
      </c>
      <c r="D19" s="20"/>
      <c r="E19" s="12">
        <v>7.0</v>
      </c>
      <c r="F19" s="12">
        <v>19.0</v>
      </c>
      <c r="K19" s="2"/>
      <c r="M19" s="14"/>
      <c r="N19" s="14"/>
    </row>
    <row r="20">
      <c r="B20" s="9" t="s">
        <v>3581</v>
      </c>
      <c r="C20" s="9" t="s">
        <v>3582</v>
      </c>
      <c r="D20" s="20"/>
      <c r="E20" s="12">
        <v>4.0</v>
      </c>
      <c r="F20" s="12">
        <v>4.0</v>
      </c>
      <c r="K20" s="2"/>
      <c r="M20" s="14"/>
      <c r="N20" s="14"/>
    </row>
    <row r="21">
      <c r="B21" s="9" t="s">
        <v>3583</v>
      </c>
      <c r="C21" s="9" t="s">
        <v>3584</v>
      </c>
      <c r="D21" s="20"/>
      <c r="E21" s="12">
        <v>5.0</v>
      </c>
      <c r="F21" s="12">
        <v>7.0</v>
      </c>
      <c r="K21" s="2"/>
      <c r="M21" s="14"/>
      <c r="N21" s="14"/>
    </row>
    <row r="22">
      <c r="B22" s="9" t="s">
        <v>3585</v>
      </c>
      <c r="C22" s="9" t="s">
        <v>3586</v>
      </c>
      <c r="D22" s="20"/>
      <c r="E22" s="12">
        <v>64.0</v>
      </c>
      <c r="F22" s="12">
        <v>35.0</v>
      </c>
      <c r="K22" s="2"/>
      <c r="M22" s="14"/>
      <c r="N22" s="14"/>
    </row>
    <row r="23">
      <c r="B23" s="9" t="s">
        <v>3587</v>
      </c>
      <c r="C23" s="9" t="s">
        <v>3588</v>
      </c>
      <c r="D23" s="20"/>
      <c r="E23" s="12">
        <v>11.0</v>
      </c>
      <c r="F23" s="12">
        <v>12.0</v>
      </c>
      <c r="K23" s="2"/>
      <c r="M23" s="14"/>
      <c r="N23" s="14"/>
    </row>
    <row r="24">
      <c r="B24" s="9" t="s">
        <v>3589</v>
      </c>
      <c r="C24" s="9" t="s">
        <v>3590</v>
      </c>
      <c r="D24" s="20"/>
      <c r="E24" s="12">
        <v>12.0</v>
      </c>
      <c r="F24" s="12">
        <v>8.0</v>
      </c>
      <c r="K24" s="2"/>
      <c r="M24" s="14"/>
      <c r="N24" s="14"/>
    </row>
    <row r="25">
      <c r="B25" s="9" t="s">
        <v>3591</v>
      </c>
      <c r="C25" s="9" t="s">
        <v>3592</v>
      </c>
      <c r="D25" s="20"/>
      <c r="E25" s="12">
        <v>101.0</v>
      </c>
      <c r="F25" s="12">
        <v>7.0</v>
      </c>
      <c r="K25" s="2"/>
      <c r="M25" s="14"/>
      <c r="N25" s="14"/>
    </row>
    <row r="26">
      <c r="B26" s="9" t="s">
        <v>3593</v>
      </c>
      <c r="C26" s="9" t="s">
        <v>3594</v>
      </c>
      <c r="D26" s="20"/>
      <c r="E26" s="12">
        <v>5.0</v>
      </c>
      <c r="F26" s="12">
        <v>50.0</v>
      </c>
      <c r="K26" s="2"/>
      <c r="M26" s="14"/>
      <c r="N26" s="14"/>
    </row>
    <row r="27">
      <c r="B27" s="9" t="s">
        <v>3595</v>
      </c>
      <c r="C27" s="9" t="s">
        <v>3596</v>
      </c>
      <c r="D27" s="20"/>
      <c r="E27" s="12">
        <v>4.0</v>
      </c>
      <c r="F27" s="12">
        <v>4.0</v>
      </c>
      <c r="K27" s="2"/>
      <c r="M27" s="14"/>
      <c r="N27" s="14"/>
    </row>
    <row r="28">
      <c r="B28" s="9" t="s">
        <v>3597</v>
      </c>
      <c r="C28" s="9" t="s">
        <v>3598</v>
      </c>
      <c r="D28" s="20"/>
      <c r="E28" s="12">
        <v>6.0</v>
      </c>
      <c r="F28" s="12">
        <v>11.0</v>
      </c>
      <c r="K28" s="2"/>
      <c r="M28" s="14"/>
      <c r="N28" s="14"/>
    </row>
    <row r="29">
      <c r="B29" s="9" t="s">
        <v>3599</v>
      </c>
      <c r="C29" s="9" t="s">
        <v>3600</v>
      </c>
      <c r="D29" s="20"/>
      <c r="E29" s="12">
        <v>5.0</v>
      </c>
      <c r="F29" s="12">
        <v>6.0</v>
      </c>
      <c r="K29" s="2"/>
      <c r="M29" s="14"/>
      <c r="N29" s="14"/>
    </row>
    <row r="30">
      <c r="B30" s="9" t="s">
        <v>3601</v>
      </c>
      <c r="C30" s="9" t="s">
        <v>3602</v>
      </c>
      <c r="D30" s="20"/>
      <c r="E30" s="12">
        <v>39.0</v>
      </c>
      <c r="F30" s="12">
        <v>6.0</v>
      </c>
      <c r="K30" s="2"/>
      <c r="M30" s="14"/>
      <c r="N30" s="14"/>
    </row>
    <row r="31">
      <c r="B31" s="9" t="s">
        <v>3603</v>
      </c>
      <c r="C31" s="9" t="s">
        <v>3604</v>
      </c>
      <c r="D31" s="20"/>
      <c r="E31" s="12">
        <v>11.0</v>
      </c>
      <c r="F31" s="12">
        <v>14.0</v>
      </c>
      <c r="K31" s="2"/>
      <c r="M31" s="14"/>
      <c r="N31" s="14"/>
    </row>
    <row r="32">
      <c r="B32" s="9" t="s">
        <v>3605</v>
      </c>
      <c r="C32" s="9" t="s">
        <v>3606</v>
      </c>
      <c r="D32" s="20"/>
      <c r="E32" s="12">
        <v>6.0</v>
      </c>
      <c r="F32" s="12">
        <v>6.0</v>
      </c>
      <c r="K32" s="2"/>
      <c r="M32" s="14"/>
      <c r="N32" s="14"/>
    </row>
    <row r="33">
      <c r="B33" s="9" t="s">
        <v>3607</v>
      </c>
      <c r="C33" s="9" t="s">
        <v>3608</v>
      </c>
      <c r="D33" s="20"/>
      <c r="E33" s="12">
        <v>4.0</v>
      </c>
      <c r="F33" s="12">
        <v>58.0</v>
      </c>
      <c r="K33" s="2"/>
      <c r="M33" s="14"/>
      <c r="N33" s="14"/>
    </row>
    <row r="34">
      <c r="B34" s="9" t="s">
        <v>3609</v>
      </c>
      <c r="C34" s="9" t="s">
        <v>3610</v>
      </c>
      <c r="D34" s="20"/>
      <c r="E34" s="12">
        <v>8.0</v>
      </c>
      <c r="F34" s="12">
        <v>10.0</v>
      </c>
      <c r="K34" s="2"/>
      <c r="M34" s="14"/>
      <c r="N34" s="14"/>
    </row>
    <row r="35">
      <c r="B35" s="9" t="s">
        <v>3611</v>
      </c>
      <c r="C35" s="9" t="s">
        <v>3612</v>
      </c>
      <c r="D35" s="20"/>
      <c r="E35" s="12">
        <v>7.0</v>
      </c>
      <c r="F35" s="12">
        <v>24.0</v>
      </c>
      <c r="K35" s="2"/>
      <c r="M35" s="14"/>
      <c r="N35" s="14"/>
    </row>
    <row r="36">
      <c r="B36" s="9" t="s">
        <v>3613</v>
      </c>
      <c r="C36" s="9" t="s">
        <v>3614</v>
      </c>
      <c r="D36" s="20"/>
      <c r="E36" s="12">
        <v>77.0</v>
      </c>
      <c r="F36" s="12">
        <v>5.0</v>
      </c>
      <c r="K36" s="2"/>
      <c r="M36" s="14"/>
      <c r="N36" s="14"/>
    </row>
    <row r="37">
      <c r="B37" s="9" t="s">
        <v>3615</v>
      </c>
      <c r="C37" s="9" t="s">
        <v>3616</v>
      </c>
      <c r="D37" s="20"/>
      <c r="E37" s="12">
        <v>4.0</v>
      </c>
      <c r="F37" s="12">
        <v>7.0</v>
      </c>
      <c r="K37" s="2"/>
      <c r="M37" s="14"/>
      <c r="N37" s="14"/>
    </row>
    <row r="38">
      <c r="B38" s="9" t="s">
        <v>3617</v>
      </c>
      <c r="C38" s="9" t="s">
        <v>3618</v>
      </c>
      <c r="D38" s="20"/>
      <c r="E38" s="12">
        <v>45.0</v>
      </c>
      <c r="F38" s="12">
        <v>19.0</v>
      </c>
      <c r="K38" s="2"/>
      <c r="M38" s="14"/>
      <c r="N38" s="14"/>
    </row>
    <row r="39">
      <c r="B39" s="9" t="s">
        <v>3619</v>
      </c>
      <c r="C39" s="9" t="s">
        <v>3620</v>
      </c>
      <c r="D39" s="20"/>
      <c r="E39" s="12">
        <v>4.0</v>
      </c>
      <c r="F39" s="12">
        <v>9.0</v>
      </c>
      <c r="K39" s="2"/>
      <c r="M39" s="14"/>
      <c r="N39" s="14"/>
    </row>
    <row r="40">
      <c r="B40" s="9" t="s">
        <v>3621</v>
      </c>
      <c r="C40" s="9" t="s">
        <v>3622</v>
      </c>
      <c r="D40" s="20"/>
      <c r="E40" s="12">
        <v>4.0</v>
      </c>
      <c r="F40" s="12">
        <v>5.0</v>
      </c>
      <c r="K40" s="2"/>
      <c r="M40" s="14"/>
      <c r="N40" s="14"/>
    </row>
    <row r="41">
      <c r="B41" s="9" t="s">
        <v>3623</v>
      </c>
      <c r="C41" s="9" t="s">
        <v>3624</v>
      </c>
      <c r="D41" s="20"/>
      <c r="E41" s="12">
        <v>6.0</v>
      </c>
      <c r="F41" s="12">
        <v>4.0</v>
      </c>
      <c r="K41" s="2"/>
      <c r="M41" s="14"/>
      <c r="N41" s="14"/>
    </row>
    <row r="42">
      <c r="B42" s="9" t="s">
        <v>3625</v>
      </c>
      <c r="C42" s="9" t="s">
        <v>3626</v>
      </c>
      <c r="D42" s="20"/>
      <c r="E42" s="12">
        <v>4.0</v>
      </c>
      <c r="F42" s="12">
        <v>12.0</v>
      </c>
      <c r="K42" s="2"/>
      <c r="M42" s="14"/>
      <c r="N42" s="14"/>
    </row>
    <row r="43">
      <c r="B43" s="9" t="s">
        <v>3627</v>
      </c>
      <c r="C43" s="9" t="s">
        <v>3628</v>
      </c>
      <c r="D43" s="20"/>
      <c r="E43" s="12">
        <v>4.0</v>
      </c>
      <c r="F43" s="12">
        <v>8.0</v>
      </c>
      <c r="K43" s="2"/>
      <c r="M43" s="14"/>
      <c r="N43" s="14"/>
    </row>
    <row r="44">
      <c r="B44" s="9" t="s">
        <v>3629</v>
      </c>
      <c r="C44" s="9" t="s">
        <v>3630</v>
      </c>
      <c r="D44" s="20"/>
      <c r="E44" s="12">
        <v>5.0</v>
      </c>
      <c r="F44" s="12">
        <v>28.0</v>
      </c>
      <c r="K44" s="2"/>
      <c r="M44" s="14"/>
      <c r="N44" s="14"/>
    </row>
    <row r="45">
      <c r="B45" s="9" t="s">
        <v>3631</v>
      </c>
      <c r="C45" s="9" t="s">
        <v>3632</v>
      </c>
      <c r="D45" s="20"/>
      <c r="E45" s="12">
        <v>19.0</v>
      </c>
      <c r="F45" s="12">
        <v>10.0</v>
      </c>
      <c r="K45" s="2"/>
      <c r="M45" s="14"/>
      <c r="N45" s="14"/>
    </row>
    <row r="46">
      <c r="B46" s="9" t="s">
        <v>3633</v>
      </c>
      <c r="C46" s="9" t="s">
        <v>3634</v>
      </c>
      <c r="D46" s="20"/>
      <c r="E46" s="12">
        <v>4.0</v>
      </c>
      <c r="F46" s="12">
        <v>14.0</v>
      </c>
      <c r="K46" s="2"/>
      <c r="M46" s="14"/>
      <c r="N46" s="14"/>
    </row>
    <row r="47">
      <c r="B47" s="9" t="s">
        <v>3635</v>
      </c>
      <c r="C47" s="9" t="s">
        <v>3636</v>
      </c>
      <c r="D47" s="20"/>
      <c r="E47" s="12">
        <v>9.0</v>
      </c>
      <c r="F47" s="12">
        <v>6.0</v>
      </c>
      <c r="K47" s="2"/>
      <c r="M47" s="14"/>
      <c r="N47" s="14"/>
    </row>
    <row r="48">
      <c r="B48" s="9" t="s">
        <v>3637</v>
      </c>
      <c r="C48" s="9" t="s">
        <v>3638</v>
      </c>
      <c r="D48" s="20"/>
      <c r="E48" s="12">
        <v>38.0</v>
      </c>
      <c r="F48" s="12">
        <v>30.0</v>
      </c>
      <c r="K48" s="2"/>
      <c r="M48" s="14"/>
      <c r="N48" s="14"/>
    </row>
    <row r="49">
      <c r="B49" s="9" t="s">
        <v>3639</v>
      </c>
      <c r="C49" s="9" t="s">
        <v>3640</v>
      </c>
      <c r="D49" s="20"/>
      <c r="E49" s="12">
        <v>43.0</v>
      </c>
      <c r="F49" s="12">
        <v>11.0</v>
      </c>
      <c r="K49" s="2"/>
      <c r="M49" s="14"/>
      <c r="N49" s="14"/>
    </row>
    <row r="50">
      <c r="B50" s="9" t="s">
        <v>3641</v>
      </c>
      <c r="C50" s="9" t="s">
        <v>3642</v>
      </c>
      <c r="D50" s="20"/>
      <c r="E50" s="12">
        <v>4.0</v>
      </c>
      <c r="F50" s="12">
        <v>8.0</v>
      </c>
      <c r="K50" s="2"/>
      <c r="M50" s="14"/>
      <c r="N50" s="14"/>
    </row>
    <row r="51">
      <c r="B51" s="9" t="s">
        <v>3643</v>
      </c>
      <c r="C51" s="9" t="s">
        <v>3644</v>
      </c>
      <c r="D51" s="20"/>
      <c r="E51" s="12">
        <v>6.0</v>
      </c>
      <c r="F51" s="12">
        <v>6.0</v>
      </c>
      <c r="K51" s="2"/>
      <c r="M51" s="14"/>
      <c r="N51" s="14"/>
    </row>
    <row r="52">
      <c r="B52" s="9" t="s">
        <v>3645</v>
      </c>
      <c r="C52" s="9" t="s">
        <v>3646</v>
      </c>
      <c r="D52" s="20"/>
      <c r="E52" s="12">
        <v>45.0</v>
      </c>
      <c r="F52" s="12">
        <v>7.0</v>
      </c>
      <c r="K52" s="2"/>
      <c r="M52" s="14"/>
      <c r="N52" s="14"/>
    </row>
    <row r="53">
      <c r="B53" s="9" t="s">
        <v>3647</v>
      </c>
      <c r="C53" s="9" t="s">
        <v>3648</v>
      </c>
      <c r="D53" s="20"/>
      <c r="E53" s="12">
        <v>55.0</v>
      </c>
      <c r="F53" s="12">
        <v>7.0</v>
      </c>
      <c r="K53" s="2"/>
      <c r="M53" s="14"/>
      <c r="N53" s="14"/>
    </row>
    <row r="54">
      <c r="B54" s="9" t="s">
        <v>3649</v>
      </c>
      <c r="C54" s="9" t="s">
        <v>3650</v>
      </c>
      <c r="D54" s="20"/>
      <c r="E54" s="12">
        <v>5.0</v>
      </c>
      <c r="F54" s="12">
        <v>7.0</v>
      </c>
      <c r="K54" s="2"/>
      <c r="M54" s="14"/>
      <c r="N54" s="14"/>
    </row>
    <row r="55">
      <c r="B55" s="9" t="s">
        <v>3651</v>
      </c>
      <c r="C55" s="9" t="s">
        <v>3652</v>
      </c>
      <c r="D55" s="20"/>
      <c r="E55" s="12">
        <v>22.0</v>
      </c>
      <c r="F55" s="12">
        <v>6.0</v>
      </c>
      <c r="K55" s="2"/>
      <c r="M55" s="14"/>
      <c r="N55" s="14"/>
    </row>
    <row r="56">
      <c r="B56" s="9" t="s">
        <v>3653</v>
      </c>
      <c r="C56" s="9" t="s">
        <v>3654</v>
      </c>
      <c r="D56" s="20"/>
      <c r="E56" s="12">
        <v>9.0</v>
      </c>
      <c r="F56" s="12">
        <v>32.0</v>
      </c>
      <c r="K56" s="2"/>
      <c r="M56" s="14"/>
      <c r="N56" s="14"/>
    </row>
    <row r="57">
      <c r="B57" s="9" t="s">
        <v>3655</v>
      </c>
      <c r="C57" s="9" t="s">
        <v>3656</v>
      </c>
      <c r="D57" s="20"/>
      <c r="E57" s="12">
        <v>4.0</v>
      </c>
      <c r="F57" s="12">
        <v>7.0</v>
      </c>
      <c r="K57" s="2"/>
      <c r="M57" s="14"/>
      <c r="N57" s="14"/>
    </row>
    <row r="58">
      <c r="B58" s="9" t="s">
        <v>3657</v>
      </c>
      <c r="C58" s="9" t="s">
        <v>3658</v>
      </c>
      <c r="D58" s="20"/>
      <c r="E58" s="12">
        <v>5.0</v>
      </c>
      <c r="F58" s="12">
        <v>14.0</v>
      </c>
      <c r="K58" s="2"/>
      <c r="M58" s="14"/>
      <c r="N58" s="14"/>
    </row>
    <row r="59">
      <c r="B59" s="9" t="s">
        <v>3659</v>
      </c>
      <c r="C59" s="9" t="s">
        <v>3660</v>
      </c>
      <c r="D59" s="20"/>
      <c r="E59" s="12">
        <v>4.0</v>
      </c>
      <c r="F59" s="12">
        <v>30.0</v>
      </c>
      <c r="K59" s="2"/>
      <c r="M59" s="14"/>
      <c r="N59" s="14"/>
    </row>
    <row r="60">
      <c r="B60" s="9" t="s">
        <v>3661</v>
      </c>
      <c r="C60" s="9" t="s">
        <v>3662</v>
      </c>
      <c r="D60" s="20"/>
      <c r="E60" s="12">
        <v>4.0</v>
      </c>
      <c r="F60" s="12">
        <v>5.0</v>
      </c>
      <c r="K60" s="2"/>
      <c r="M60" s="14"/>
      <c r="N60" s="14"/>
    </row>
    <row r="61">
      <c r="B61" s="9" t="s">
        <v>3663</v>
      </c>
      <c r="C61" s="9" t="s">
        <v>3664</v>
      </c>
      <c r="D61" s="20"/>
      <c r="E61" s="12">
        <v>7.0</v>
      </c>
      <c r="F61" s="12">
        <v>10.0</v>
      </c>
      <c r="K61" s="2"/>
      <c r="M61" s="14"/>
      <c r="N61" s="14"/>
    </row>
    <row r="62">
      <c r="B62" s="9" t="s">
        <v>3665</v>
      </c>
      <c r="C62" s="9" t="s">
        <v>3666</v>
      </c>
      <c r="D62" s="20"/>
      <c r="E62" s="12">
        <v>4.0</v>
      </c>
      <c r="F62" s="12">
        <v>6.0</v>
      </c>
      <c r="K62" s="2"/>
      <c r="M62" s="14"/>
      <c r="N62" s="14"/>
    </row>
    <row r="63">
      <c r="B63" s="9" t="s">
        <v>3667</v>
      </c>
      <c r="C63" s="9" t="s">
        <v>3668</v>
      </c>
      <c r="D63" s="20"/>
      <c r="E63" s="12">
        <v>4.0</v>
      </c>
      <c r="F63" s="12">
        <v>11.0</v>
      </c>
      <c r="K63" s="2"/>
      <c r="M63" s="14"/>
      <c r="N63" s="14"/>
    </row>
    <row r="64">
      <c r="B64" s="9" t="s">
        <v>3669</v>
      </c>
      <c r="C64" s="9" t="s">
        <v>3670</v>
      </c>
      <c r="D64" s="20"/>
      <c r="E64" s="12">
        <v>9.0</v>
      </c>
      <c r="F64" s="12">
        <v>23.0</v>
      </c>
      <c r="K64" s="2"/>
      <c r="M64" s="14"/>
      <c r="N64" s="14"/>
    </row>
    <row r="65">
      <c r="B65" s="9" t="s">
        <v>3671</v>
      </c>
      <c r="C65" s="9" t="s">
        <v>3672</v>
      </c>
      <c r="D65" s="20"/>
      <c r="E65" s="12">
        <v>6.0</v>
      </c>
      <c r="F65" s="12">
        <v>10.0</v>
      </c>
      <c r="K65" s="2"/>
      <c r="M65" s="14"/>
      <c r="N65" s="14"/>
    </row>
    <row r="66">
      <c r="B66" s="9" t="s">
        <v>3673</v>
      </c>
      <c r="C66" s="9" t="s">
        <v>3674</v>
      </c>
      <c r="D66" s="20"/>
      <c r="E66" s="12">
        <v>8.0</v>
      </c>
      <c r="F66" s="12">
        <v>18.0</v>
      </c>
      <c r="K66" s="2"/>
      <c r="M66" s="14"/>
      <c r="N66" s="14"/>
    </row>
    <row r="67">
      <c r="B67" s="9" t="s">
        <v>3675</v>
      </c>
      <c r="C67" s="9" t="s">
        <v>3676</v>
      </c>
      <c r="D67" s="20"/>
      <c r="E67" s="12">
        <v>4.0</v>
      </c>
      <c r="F67" s="12">
        <v>71.0</v>
      </c>
      <c r="K67" s="2"/>
      <c r="M67" s="14"/>
      <c r="N67" s="14"/>
    </row>
    <row r="68">
      <c r="B68" s="9" t="s">
        <v>3677</v>
      </c>
      <c r="C68" s="9" t="s">
        <v>3678</v>
      </c>
      <c r="D68" s="20"/>
      <c r="E68" s="12">
        <v>4.0</v>
      </c>
      <c r="F68" s="12">
        <v>4.0</v>
      </c>
      <c r="K68" s="2"/>
      <c r="M68" s="14"/>
      <c r="N68" s="14"/>
    </row>
    <row r="69">
      <c r="B69" s="9" t="s">
        <v>3679</v>
      </c>
      <c r="C69" s="9" t="s">
        <v>3680</v>
      </c>
      <c r="D69" s="20"/>
      <c r="E69" s="12">
        <v>4.0</v>
      </c>
      <c r="F69" s="12">
        <v>29.0</v>
      </c>
      <c r="K69" s="2"/>
      <c r="M69" s="14"/>
      <c r="N69" s="14"/>
    </row>
    <row r="70">
      <c r="B70" s="9" t="s">
        <v>3681</v>
      </c>
      <c r="C70" s="9" t="s">
        <v>3682</v>
      </c>
      <c r="D70" s="20"/>
      <c r="E70" s="12">
        <v>4.0</v>
      </c>
      <c r="F70" s="12">
        <v>14.0</v>
      </c>
      <c r="K70" s="2"/>
      <c r="M70" s="14"/>
      <c r="N70" s="14"/>
    </row>
    <row r="71">
      <c r="B71" s="9" t="s">
        <v>3683</v>
      </c>
      <c r="C71" s="9" t="s">
        <v>3684</v>
      </c>
      <c r="D71" s="20"/>
      <c r="E71" s="12">
        <v>17.0</v>
      </c>
      <c r="F71" s="12">
        <v>8.0</v>
      </c>
      <c r="K71" s="2"/>
      <c r="M71" s="14"/>
      <c r="N71" s="14"/>
    </row>
    <row r="72">
      <c r="B72" s="9" t="s">
        <v>3685</v>
      </c>
      <c r="C72" s="9" t="s">
        <v>3686</v>
      </c>
      <c r="D72" s="20"/>
      <c r="E72" s="12">
        <v>57.0</v>
      </c>
      <c r="F72" s="12">
        <v>40.0</v>
      </c>
      <c r="K72" s="2"/>
      <c r="M72" s="14"/>
      <c r="N72" s="14"/>
    </row>
    <row r="73">
      <c r="B73" s="9" t="s">
        <v>3687</v>
      </c>
      <c r="C73" s="9" t="s">
        <v>3688</v>
      </c>
      <c r="D73" s="20"/>
      <c r="E73" s="12">
        <v>6.0</v>
      </c>
      <c r="F73" s="12">
        <v>8.0</v>
      </c>
      <c r="K73" s="2"/>
      <c r="M73" s="14"/>
      <c r="N73" s="14"/>
    </row>
    <row r="74">
      <c r="B74" s="9" t="s">
        <v>3689</v>
      </c>
      <c r="C74" s="9" t="s">
        <v>3690</v>
      </c>
      <c r="D74" s="20"/>
      <c r="E74" s="12">
        <v>14.0</v>
      </c>
      <c r="F74" s="12">
        <v>6.0</v>
      </c>
      <c r="K74" s="2"/>
      <c r="M74" s="14"/>
      <c r="N74" s="14"/>
    </row>
    <row r="75">
      <c r="B75" s="9" t="s">
        <v>3691</v>
      </c>
      <c r="C75" s="9" t="s">
        <v>3692</v>
      </c>
      <c r="D75" s="20"/>
      <c r="E75" s="12">
        <v>23.0</v>
      </c>
      <c r="F75" s="12">
        <v>12.0</v>
      </c>
      <c r="K75" s="2"/>
      <c r="M75" s="14"/>
      <c r="N75" s="14"/>
    </row>
    <row r="76">
      <c r="B76" s="9" t="s">
        <v>3693</v>
      </c>
      <c r="C76" s="9" t="s">
        <v>3694</v>
      </c>
      <c r="D76" s="20"/>
      <c r="E76" s="12">
        <v>6.0</v>
      </c>
      <c r="F76" s="12">
        <v>6.0</v>
      </c>
      <c r="K76" s="2"/>
      <c r="M76" s="14"/>
      <c r="N76" s="14"/>
    </row>
    <row r="77">
      <c r="B77" s="9" t="s">
        <v>3695</v>
      </c>
      <c r="C77" s="9" t="s">
        <v>3696</v>
      </c>
      <c r="D77" s="20"/>
      <c r="E77" s="12">
        <v>15.0</v>
      </c>
      <c r="F77" s="12">
        <v>5.0</v>
      </c>
      <c r="K77" s="2"/>
      <c r="M77" s="14"/>
      <c r="N77" s="14"/>
    </row>
    <row r="78">
      <c r="B78" s="9" t="s">
        <v>3697</v>
      </c>
      <c r="C78" s="9" t="s">
        <v>3698</v>
      </c>
      <c r="D78" s="20"/>
      <c r="E78" s="12">
        <v>14.0</v>
      </c>
      <c r="F78" s="12">
        <v>6.0</v>
      </c>
      <c r="K78" s="2"/>
      <c r="M78" s="14"/>
      <c r="N78" s="14"/>
    </row>
    <row r="79">
      <c r="B79" s="9" t="s">
        <v>3699</v>
      </c>
      <c r="C79" s="9" t="s">
        <v>3700</v>
      </c>
      <c r="D79" s="20"/>
      <c r="E79" s="12">
        <v>16.0</v>
      </c>
      <c r="F79" s="12">
        <v>5.0</v>
      </c>
      <c r="K79" s="2"/>
      <c r="M79" s="14"/>
      <c r="N79" s="14"/>
    </row>
    <row r="80">
      <c r="B80" s="9" t="s">
        <v>3701</v>
      </c>
      <c r="C80" s="9" t="s">
        <v>3702</v>
      </c>
      <c r="D80" s="20"/>
      <c r="E80" s="12">
        <v>5.0</v>
      </c>
      <c r="F80" s="12">
        <v>25.0</v>
      </c>
      <c r="K80" s="2"/>
      <c r="M80" s="14"/>
      <c r="N80" s="14"/>
    </row>
    <row r="81">
      <c r="B81" s="9" t="s">
        <v>3703</v>
      </c>
      <c r="C81" s="9" t="s">
        <v>3704</v>
      </c>
      <c r="D81" s="20"/>
      <c r="E81" s="12">
        <v>4.0</v>
      </c>
      <c r="F81" s="12">
        <v>12.0</v>
      </c>
      <c r="K81" s="2"/>
      <c r="M81" s="14"/>
      <c r="N81" s="14"/>
    </row>
    <row r="82">
      <c r="B82" s="9" t="s">
        <v>3705</v>
      </c>
      <c r="C82" s="9" t="s">
        <v>3706</v>
      </c>
      <c r="D82" s="20"/>
      <c r="E82" s="12">
        <v>5.0</v>
      </c>
      <c r="F82" s="12">
        <v>27.0</v>
      </c>
      <c r="K82" s="2"/>
      <c r="M82" s="14"/>
      <c r="N82" s="14"/>
    </row>
    <row r="83">
      <c r="B83" s="9" t="s">
        <v>3707</v>
      </c>
      <c r="C83" s="9" t="s">
        <v>3708</v>
      </c>
      <c r="D83" s="20"/>
      <c r="E83" s="12">
        <v>13.0</v>
      </c>
      <c r="F83" s="12">
        <v>4.0</v>
      </c>
      <c r="K83" s="2"/>
      <c r="M83" s="14"/>
      <c r="N83" s="14"/>
    </row>
    <row r="84">
      <c r="B84" s="9" t="s">
        <v>3709</v>
      </c>
      <c r="C84" s="9" t="s">
        <v>3710</v>
      </c>
      <c r="D84" s="20"/>
      <c r="E84" s="12">
        <v>4.0</v>
      </c>
      <c r="F84" s="12">
        <v>13.0</v>
      </c>
      <c r="K84" s="2"/>
      <c r="M84" s="14"/>
      <c r="N84" s="14"/>
    </row>
    <row r="85">
      <c r="B85" s="9" t="s">
        <v>3711</v>
      </c>
      <c r="C85" s="9" t="s">
        <v>3712</v>
      </c>
      <c r="D85" s="20"/>
      <c r="E85" s="12">
        <v>17.0</v>
      </c>
      <c r="F85" s="12">
        <v>15.0</v>
      </c>
      <c r="K85" s="2"/>
      <c r="M85" s="14"/>
      <c r="N85" s="14"/>
    </row>
    <row r="86">
      <c r="B86" s="9" t="s">
        <v>3713</v>
      </c>
      <c r="C86" s="9" t="s">
        <v>3714</v>
      </c>
      <c r="D86" s="20"/>
      <c r="E86" s="12">
        <v>4.0</v>
      </c>
      <c r="F86" s="12">
        <v>8.0</v>
      </c>
      <c r="K86" s="2"/>
      <c r="M86" s="14"/>
      <c r="N86" s="14"/>
    </row>
    <row r="87">
      <c r="B87" s="9" t="s">
        <v>3715</v>
      </c>
      <c r="C87" s="9" t="s">
        <v>3716</v>
      </c>
      <c r="D87" s="20"/>
      <c r="E87" s="12">
        <v>5.0</v>
      </c>
      <c r="F87" s="12">
        <v>11.0</v>
      </c>
      <c r="K87" s="2"/>
      <c r="M87" s="14"/>
      <c r="N87" s="14"/>
    </row>
    <row r="88">
      <c r="B88" s="9" t="s">
        <v>3717</v>
      </c>
      <c r="C88" s="9" t="s">
        <v>3718</v>
      </c>
      <c r="D88" s="20"/>
      <c r="E88" s="12">
        <v>12.0</v>
      </c>
      <c r="F88" s="12">
        <v>6.0</v>
      </c>
      <c r="K88" s="2"/>
      <c r="M88" s="14"/>
      <c r="N88" s="14"/>
    </row>
    <row r="89">
      <c r="B89" s="9" t="s">
        <v>3719</v>
      </c>
      <c r="C89" s="9" t="s">
        <v>3720</v>
      </c>
      <c r="D89" s="20"/>
      <c r="E89" s="12">
        <v>6.0</v>
      </c>
      <c r="F89" s="12">
        <v>12.0</v>
      </c>
      <c r="K89" s="2"/>
      <c r="M89" s="14"/>
      <c r="N89" s="14"/>
    </row>
    <row r="90">
      <c r="B90" s="9" t="s">
        <v>3721</v>
      </c>
      <c r="C90" s="9" t="s">
        <v>3722</v>
      </c>
      <c r="D90" s="20"/>
      <c r="E90" s="12">
        <v>5.0</v>
      </c>
      <c r="F90" s="12">
        <v>36.0</v>
      </c>
      <c r="K90" s="2"/>
      <c r="M90" s="14"/>
      <c r="N90" s="14"/>
    </row>
    <row r="91">
      <c r="B91" s="9" t="s">
        <v>3723</v>
      </c>
      <c r="C91" s="9" t="s">
        <v>3724</v>
      </c>
      <c r="D91" s="20"/>
      <c r="E91" s="12">
        <v>6.0</v>
      </c>
      <c r="F91" s="12">
        <v>11.0</v>
      </c>
      <c r="K91" s="2"/>
      <c r="M91" s="14"/>
      <c r="N91" s="14"/>
    </row>
    <row r="92">
      <c r="B92" s="9" t="s">
        <v>3725</v>
      </c>
      <c r="C92" s="9" t="s">
        <v>3726</v>
      </c>
      <c r="D92" s="20"/>
      <c r="E92" s="12">
        <v>49.0</v>
      </c>
      <c r="F92" s="12">
        <v>11.0</v>
      </c>
      <c r="K92" s="2"/>
      <c r="M92" s="14"/>
      <c r="N92" s="14"/>
    </row>
    <row r="93">
      <c r="B93" s="9" t="s">
        <v>3727</v>
      </c>
      <c r="C93" s="9" t="s">
        <v>3728</v>
      </c>
      <c r="D93" s="20"/>
      <c r="E93" s="12">
        <v>53.0</v>
      </c>
      <c r="F93" s="12">
        <v>4.0</v>
      </c>
      <c r="K93" s="2"/>
      <c r="M93" s="14"/>
      <c r="N93" s="14"/>
    </row>
    <row r="94">
      <c r="B94" s="9" t="s">
        <v>3729</v>
      </c>
      <c r="C94" s="9" t="s">
        <v>3730</v>
      </c>
      <c r="D94" s="20"/>
      <c r="E94" s="12">
        <v>13.0</v>
      </c>
      <c r="F94" s="12">
        <v>6.0</v>
      </c>
      <c r="K94" s="2"/>
      <c r="M94" s="14"/>
      <c r="N94" s="14"/>
    </row>
    <row r="95">
      <c r="B95" s="9" t="s">
        <v>3731</v>
      </c>
      <c r="C95" s="9" t="s">
        <v>3732</v>
      </c>
      <c r="D95" s="20"/>
      <c r="E95" s="12">
        <v>13.0</v>
      </c>
      <c r="F95" s="12">
        <v>4.0</v>
      </c>
      <c r="K95" s="2"/>
      <c r="M95" s="14"/>
      <c r="N95" s="14"/>
    </row>
    <row r="96">
      <c r="B96" s="9" t="s">
        <v>3733</v>
      </c>
      <c r="C96" s="9" t="s">
        <v>3734</v>
      </c>
      <c r="D96" s="20"/>
      <c r="E96" s="12">
        <v>35.0</v>
      </c>
      <c r="F96" s="12">
        <v>6.0</v>
      </c>
      <c r="K96" s="2"/>
      <c r="M96" s="14"/>
      <c r="N96" s="14"/>
    </row>
    <row r="97">
      <c r="B97" s="9" t="s">
        <v>3735</v>
      </c>
      <c r="C97" s="9" t="s">
        <v>3736</v>
      </c>
      <c r="D97" s="20"/>
      <c r="E97" s="12">
        <v>12.0</v>
      </c>
      <c r="F97" s="12">
        <v>16.0</v>
      </c>
      <c r="K97" s="2"/>
      <c r="M97" s="14"/>
      <c r="N97" s="14"/>
    </row>
    <row r="98">
      <c r="B98" s="9" t="s">
        <v>3737</v>
      </c>
      <c r="C98" s="9" t="s">
        <v>3738</v>
      </c>
      <c r="D98" s="20"/>
      <c r="E98" s="12">
        <v>7.0</v>
      </c>
      <c r="F98" s="12">
        <v>4.0</v>
      </c>
      <c r="K98" s="2"/>
      <c r="M98" s="14"/>
      <c r="N98" s="14"/>
    </row>
    <row r="99">
      <c r="B99" s="9" t="s">
        <v>3739</v>
      </c>
      <c r="C99" s="9" t="s">
        <v>3740</v>
      </c>
      <c r="D99" s="20"/>
      <c r="E99" s="12">
        <v>9.0</v>
      </c>
      <c r="F99" s="12">
        <v>26.0</v>
      </c>
      <c r="K99" s="2"/>
      <c r="M99" s="14"/>
      <c r="N99" s="14"/>
    </row>
    <row r="100">
      <c r="B100" s="9" t="s">
        <v>3741</v>
      </c>
      <c r="C100" s="9" t="s">
        <v>3742</v>
      </c>
      <c r="D100" s="20"/>
      <c r="E100" s="12">
        <v>24.0</v>
      </c>
      <c r="F100" s="12">
        <v>23.0</v>
      </c>
      <c r="K100" s="2"/>
      <c r="M100" s="14"/>
      <c r="N100" s="14"/>
    </row>
    <row r="101">
      <c r="B101" s="9" t="s">
        <v>3743</v>
      </c>
      <c r="C101" s="9" t="s">
        <v>3744</v>
      </c>
      <c r="D101" s="20"/>
      <c r="E101" s="12">
        <v>17.0</v>
      </c>
      <c r="F101" s="12">
        <v>4.0</v>
      </c>
      <c r="K101" s="2"/>
      <c r="M101" s="14"/>
      <c r="N101" s="14"/>
    </row>
    <row r="102">
      <c r="B102" s="9" t="s">
        <v>3745</v>
      </c>
      <c r="C102" s="9" t="s">
        <v>3746</v>
      </c>
      <c r="D102" s="20"/>
      <c r="E102" s="12">
        <v>4.0</v>
      </c>
      <c r="F102" s="12">
        <v>5.0</v>
      </c>
      <c r="K102" s="2"/>
      <c r="M102" s="14"/>
      <c r="N102" s="14"/>
    </row>
    <row r="103">
      <c r="B103" s="9" t="s">
        <v>3747</v>
      </c>
      <c r="C103" s="9" t="s">
        <v>3748</v>
      </c>
      <c r="D103" s="20"/>
      <c r="E103" s="12">
        <v>8.0</v>
      </c>
      <c r="F103" s="12">
        <v>4.0</v>
      </c>
      <c r="K103" s="2"/>
      <c r="M103" s="14"/>
      <c r="N103" s="14"/>
    </row>
    <row r="104">
      <c r="B104" s="9" t="s">
        <v>3749</v>
      </c>
      <c r="C104" s="9" t="s">
        <v>3750</v>
      </c>
      <c r="D104" s="20"/>
      <c r="E104" s="12">
        <v>4.0</v>
      </c>
      <c r="F104" s="12">
        <v>6.0</v>
      </c>
      <c r="K104" s="2"/>
      <c r="M104" s="14"/>
      <c r="N104" s="14"/>
    </row>
    <row r="105">
      <c r="B105" s="9" t="s">
        <v>3751</v>
      </c>
      <c r="C105" s="9" t="s">
        <v>3752</v>
      </c>
      <c r="D105" s="20"/>
      <c r="E105" s="12">
        <v>4.0</v>
      </c>
      <c r="F105" s="12">
        <v>4.0</v>
      </c>
      <c r="K105" s="2"/>
      <c r="M105" s="14"/>
      <c r="N105" s="14"/>
    </row>
    <row r="106">
      <c r="B106" s="9" t="s">
        <v>3753</v>
      </c>
      <c r="C106" s="9" t="s">
        <v>3754</v>
      </c>
      <c r="D106" s="20"/>
      <c r="E106" s="12">
        <v>33.0</v>
      </c>
      <c r="F106" s="12">
        <v>4.0</v>
      </c>
      <c r="K106" s="2"/>
      <c r="M106" s="14"/>
      <c r="N106" s="14"/>
    </row>
    <row r="107">
      <c r="B107" s="9" t="s">
        <v>3755</v>
      </c>
      <c r="C107" s="9" t="s">
        <v>3756</v>
      </c>
      <c r="D107" s="20"/>
      <c r="E107" s="12">
        <v>5.0</v>
      </c>
      <c r="F107" s="12">
        <v>4.0</v>
      </c>
      <c r="K107" s="2"/>
      <c r="M107" s="14"/>
      <c r="N107" s="14"/>
    </row>
    <row r="108">
      <c r="B108" s="9" t="s">
        <v>3757</v>
      </c>
      <c r="C108" s="9" t="s">
        <v>3758</v>
      </c>
      <c r="D108" s="20"/>
      <c r="E108" s="12">
        <v>9.0</v>
      </c>
      <c r="F108" s="12">
        <v>19.0</v>
      </c>
      <c r="K108" s="2"/>
      <c r="M108" s="14"/>
      <c r="N108" s="14"/>
    </row>
    <row r="109">
      <c r="B109" s="9" t="s">
        <v>3759</v>
      </c>
      <c r="C109" s="9" t="s">
        <v>3760</v>
      </c>
      <c r="D109" s="20"/>
      <c r="E109" s="12">
        <v>4.0</v>
      </c>
      <c r="F109" s="12">
        <v>4.0</v>
      </c>
      <c r="K109" s="2"/>
      <c r="M109" s="14"/>
      <c r="N109" s="14"/>
    </row>
    <row r="110">
      <c r="B110" s="9" t="s">
        <v>3761</v>
      </c>
      <c r="C110" s="9" t="s">
        <v>3762</v>
      </c>
      <c r="D110" s="20"/>
      <c r="E110" s="12">
        <v>6.0</v>
      </c>
      <c r="F110" s="12">
        <v>61.0</v>
      </c>
      <c r="K110" s="2"/>
      <c r="M110" s="14"/>
      <c r="N110" s="14"/>
    </row>
    <row r="111">
      <c r="B111" s="9" t="s">
        <v>3763</v>
      </c>
      <c r="C111" s="9" t="s">
        <v>3764</v>
      </c>
      <c r="D111" s="20"/>
      <c r="E111" s="12">
        <v>6.0</v>
      </c>
      <c r="F111" s="12">
        <v>61.0</v>
      </c>
      <c r="K111" s="2"/>
      <c r="M111" s="14"/>
      <c r="N111" s="14"/>
    </row>
    <row r="112">
      <c r="B112" s="9" t="s">
        <v>3765</v>
      </c>
      <c r="C112" s="9" t="s">
        <v>3766</v>
      </c>
      <c r="D112" s="20"/>
      <c r="E112" s="12">
        <v>4.0</v>
      </c>
      <c r="F112" s="12">
        <v>8.0</v>
      </c>
      <c r="K112" s="2"/>
      <c r="M112" s="14"/>
      <c r="N112" s="14"/>
    </row>
    <row r="113">
      <c r="B113" s="9" t="s">
        <v>3767</v>
      </c>
      <c r="C113" s="9" t="s">
        <v>3768</v>
      </c>
      <c r="D113" s="20"/>
      <c r="E113" s="12">
        <v>7.0</v>
      </c>
      <c r="F113" s="12">
        <v>4.0</v>
      </c>
      <c r="K113" s="2"/>
      <c r="M113" s="14"/>
      <c r="N113" s="14"/>
    </row>
    <row r="114">
      <c r="B114" s="9" t="s">
        <v>3769</v>
      </c>
      <c r="C114" s="9" t="s">
        <v>3770</v>
      </c>
      <c r="D114" s="20"/>
      <c r="E114" s="12">
        <v>8.0</v>
      </c>
      <c r="F114" s="12">
        <v>8.0</v>
      </c>
      <c r="K114" s="2"/>
      <c r="M114" s="14"/>
      <c r="N114" s="14"/>
    </row>
    <row r="115">
      <c r="B115" s="9" t="s">
        <v>3771</v>
      </c>
      <c r="C115" s="9" t="s">
        <v>3772</v>
      </c>
      <c r="D115" s="20"/>
      <c r="E115" s="12">
        <v>5.0</v>
      </c>
      <c r="F115" s="12">
        <v>22.0</v>
      </c>
      <c r="K115" s="2"/>
      <c r="M115" s="14"/>
      <c r="N115" s="14"/>
    </row>
    <row r="116">
      <c r="B116" s="9" t="s">
        <v>3773</v>
      </c>
      <c r="C116" s="9" t="s">
        <v>3774</v>
      </c>
      <c r="D116" s="20"/>
      <c r="E116" s="12">
        <v>22.0</v>
      </c>
      <c r="F116" s="12">
        <v>8.0</v>
      </c>
      <c r="K116" s="2"/>
      <c r="M116" s="14"/>
      <c r="N116" s="14"/>
    </row>
    <row r="117">
      <c r="B117" s="9" t="s">
        <v>3775</v>
      </c>
      <c r="C117" s="9" t="s">
        <v>3776</v>
      </c>
      <c r="D117" s="20"/>
      <c r="E117" s="12">
        <v>21.0</v>
      </c>
      <c r="F117" s="12">
        <v>6.0</v>
      </c>
      <c r="K117" s="2"/>
      <c r="M117" s="14"/>
      <c r="N117" s="14"/>
    </row>
    <row r="118">
      <c r="B118" s="9" t="s">
        <v>3777</v>
      </c>
      <c r="C118" s="9" t="s">
        <v>3778</v>
      </c>
      <c r="D118" s="20"/>
      <c r="E118" s="12">
        <v>13.0</v>
      </c>
      <c r="F118" s="12">
        <v>14.0</v>
      </c>
      <c r="K118" s="2"/>
      <c r="M118" s="14"/>
      <c r="N118" s="14"/>
    </row>
    <row r="119">
      <c r="B119" s="9" t="s">
        <v>3779</v>
      </c>
      <c r="C119" s="9" t="s">
        <v>3780</v>
      </c>
      <c r="D119" s="20"/>
      <c r="E119" s="12">
        <v>13.0</v>
      </c>
      <c r="F119" s="12">
        <v>6.0</v>
      </c>
      <c r="K119" s="2"/>
      <c r="M119" s="14"/>
      <c r="N119" s="14"/>
    </row>
    <row r="120">
      <c r="B120" s="9" t="s">
        <v>3781</v>
      </c>
      <c r="C120" s="9" t="s">
        <v>3782</v>
      </c>
      <c r="D120" s="20"/>
      <c r="E120" s="12">
        <v>4.0</v>
      </c>
      <c r="F120" s="12">
        <v>4.0</v>
      </c>
      <c r="K120" s="2"/>
      <c r="M120" s="14"/>
      <c r="N120" s="14"/>
    </row>
    <row r="121">
      <c r="B121" s="9" t="s">
        <v>3783</v>
      </c>
      <c r="C121" s="9" t="s">
        <v>3784</v>
      </c>
      <c r="D121" s="20"/>
      <c r="E121" s="12">
        <v>6.0</v>
      </c>
      <c r="F121" s="12">
        <v>7.0</v>
      </c>
      <c r="K121" s="2"/>
      <c r="M121" s="14"/>
      <c r="N121" s="14"/>
    </row>
    <row r="122">
      <c r="B122" s="9" t="s">
        <v>3785</v>
      </c>
      <c r="C122" s="9" t="s">
        <v>3786</v>
      </c>
      <c r="D122" s="20"/>
      <c r="E122" s="12">
        <v>45.0</v>
      </c>
      <c r="F122" s="12">
        <v>36.0</v>
      </c>
      <c r="K122" s="2"/>
      <c r="M122" s="14"/>
      <c r="N122" s="14"/>
    </row>
    <row r="123">
      <c r="B123" s="9" t="s">
        <v>3787</v>
      </c>
      <c r="C123" s="9" t="s">
        <v>3788</v>
      </c>
      <c r="D123" s="20"/>
      <c r="E123" s="12">
        <v>18.0</v>
      </c>
      <c r="F123" s="12">
        <v>4.0</v>
      </c>
      <c r="K123" s="2"/>
      <c r="M123" s="14"/>
      <c r="N123" s="14"/>
    </row>
    <row r="124">
      <c r="B124" s="9" t="s">
        <v>3789</v>
      </c>
      <c r="C124" s="9" t="s">
        <v>3790</v>
      </c>
      <c r="D124" s="20"/>
      <c r="E124" s="12">
        <v>4.0</v>
      </c>
      <c r="F124" s="12">
        <v>39.0</v>
      </c>
      <c r="K124" s="2"/>
      <c r="M124" s="14"/>
      <c r="N124" s="14"/>
    </row>
    <row r="125">
      <c r="B125" s="9" t="s">
        <v>3791</v>
      </c>
      <c r="C125" s="9" t="s">
        <v>3792</v>
      </c>
      <c r="D125" s="20"/>
      <c r="E125" s="12">
        <v>12.0</v>
      </c>
      <c r="F125" s="12">
        <v>16.0</v>
      </c>
      <c r="K125" s="2"/>
      <c r="M125" s="14"/>
      <c r="N125" s="14"/>
    </row>
    <row r="126">
      <c r="B126" s="9" t="s">
        <v>3793</v>
      </c>
      <c r="C126" s="9" t="s">
        <v>3794</v>
      </c>
      <c r="D126" s="20"/>
      <c r="E126" s="12">
        <v>4.0</v>
      </c>
      <c r="F126" s="12">
        <v>11.0</v>
      </c>
      <c r="K126" s="2"/>
      <c r="M126" s="14"/>
      <c r="N126" s="14"/>
    </row>
    <row r="127">
      <c r="B127" s="9" t="s">
        <v>3795</v>
      </c>
      <c r="C127" s="9" t="s">
        <v>3796</v>
      </c>
      <c r="D127" s="20"/>
      <c r="E127" s="12">
        <v>5.0</v>
      </c>
      <c r="F127" s="12">
        <v>8.0</v>
      </c>
      <c r="K127" s="2"/>
      <c r="M127" s="14"/>
      <c r="N127" s="14"/>
    </row>
    <row r="128">
      <c r="B128" s="9" t="s">
        <v>3797</v>
      </c>
      <c r="C128" s="9" t="s">
        <v>3798</v>
      </c>
      <c r="D128" s="20"/>
      <c r="E128" s="12">
        <v>17.0</v>
      </c>
      <c r="F128" s="12">
        <v>32.0</v>
      </c>
      <c r="K128" s="2"/>
      <c r="M128" s="14"/>
      <c r="N128" s="14"/>
    </row>
    <row r="129">
      <c r="B129" s="9" t="s">
        <v>3799</v>
      </c>
      <c r="C129" s="9" t="s">
        <v>3800</v>
      </c>
      <c r="D129" s="20"/>
      <c r="E129" s="12">
        <v>7.0</v>
      </c>
      <c r="F129" s="12">
        <v>9.0</v>
      </c>
      <c r="K129" s="2"/>
      <c r="M129" s="14"/>
      <c r="N129" s="14"/>
    </row>
    <row r="130">
      <c r="B130" s="9" t="s">
        <v>3801</v>
      </c>
      <c r="C130" s="9" t="s">
        <v>3802</v>
      </c>
      <c r="D130" s="20"/>
      <c r="E130" s="12">
        <v>4.0</v>
      </c>
      <c r="F130" s="12">
        <v>5.0</v>
      </c>
      <c r="K130" s="2"/>
      <c r="M130" s="14"/>
      <c r="N130" s="14"/>
    </row>
    <row r="131">
      <c r="B131" s="9" t="s">
        <v>3803</v>
      </c>
      <c r="C131" s="9" t="s">
        <v>3804</v>
      </c>
      <c r="D131" s="20"/>
      <c r="E131" s="12">
        <v>13.0</v>
      </c>
      <c r="F131" s="12">
        <v>5.0</v>
      </c>
      <c r="K131" s="2"/>
      <c r="M131" s="14"/>
      <c r="N131" s="14"/>
    </row>
    <row r="132">
      <c r="B132" s="9" t="s">
        <v>3805</v>
      </c>
      <c r="C132" s="9" t="s">
        <v>3806</v>
      </c>
      <c r="D132" s="20"/>
      <c r="E132" s="12">
        <v>8.0</v>
      </c>
      <c r="F132" s="12">
        <v>11.0</v>
      </c>
      <c r="K132" s="2"/>
      <c r="M132" s="14"/>
      <c r="N132" s="14"/>
    </row>
    <row r="133">
      <c r="B133" s="9" t="s">
        <v>3807</v>
      </c>
      <c r="C133" s="9" t="s">
        <v>3808</v>
      </c>
      <c r="D133" s="20"/>
      <c r="E133" s="12">
        <v>14.0</v>
      </c>
      <c r="F133" s="12">
        <v>8.0</v>
      </c>
      <c r="K133" s="2"/>
      <c r="M133" s="14"/>
      <c r="N133" s="14"/>
    </row>
    <row r="134">
      <c r="B134" s="9" t="s">
        <v>3809</v>
      </c>
      <c r="C134" s="9" t="s">
        <v>3810</v>
      </c>
      <c r="D134" s="20"/>
      <c r="E134" s="12">
        <v>6.0</v>
      </c>
      <c r="F134" s="12">
        <v>5.0</v>
      </c>
      <c r="K134" s="2"/>
      <c r="M134" s="14"/>
      <c r="N134" s="14"/>
    </row>
    <row r="135">
      <c r="B135" s="9" t="s">
        <v>3811</v>
      </c>
      <c r="C135" s="9" t="s">
        <v>3812</v>
      </c>
      <c r="D135" s="20"/>
      <c r="E135" s="12">
        <v>23.0</v>
      </c>
      <c r="F135" s="12">
        <v>176.0</v>
      </c>
      <c r="K135" s="2"/>
      <c r="M135" s="14"/>
      <c r="N135" s="14"/>
    </row>
    <row r="136">
      <c r="B136" s="9" t="s">
        <v>3813</v>
      </c>
      <c r="C136" s="9" t="s">
        <v>3814</v>
      </c>
      <c r="D136" s="20"/>
      <c r="E136" s="12">
        <v>15.0</v>
      </c>
      <c r="F136" s="12">
        <v>9.0</v>
      </c>
      <c r="K136" s="2"/>
      <c r="M136" s="14"/>
      <c r="N136" s="14"/>
    </row>
    <row r="137">
      <c r="B137" s="9" t="s">
        <v>3815</v>
      </c>
      <c r="C137" s="9" t="s">
        <v>3816</v>
      </c>
      <c r="D137" s="20"/>
      <c r="E137" s="12">
        <v>21.0</v>
      </c>
      <c r="F137" s="12">
        <v>46.0</v>
      </c>
      <c r="K137" s="2"/>
      <c r="M137" s="14"/>
      <c r="N137" s="14"/>
    </row>
    <row r="138">
      <c r="B138" s="9" t="s">
        <v>3817</v>
      </c>
      <c r="C138" s="9" t="s">
        <v>3818</v>
      </c>
      <c r="D138" s="20"/>
      <c r="E138" s="12">
        <v>5.0</v>
      </c>
      <c r="F138" s="12">
        <v>5.0</v>
      </c>
      <c r="K138" s="2"/>
      <c r="M138" s="14"/>
      <c r="N138" s="14"/>
    </row>
    <row r="139">
      <c r="B139" s="9" t="s">
        <v>3819</v>
      </c>
      <c r="C139" s="9" t="s">
        <v>3820</v>
      </c>
      <c r="D139" s="20"/>
      <c r="E139" s="12">
        <v>4.0</v>
      </c>
      <c r="F139" s="12">
        <v>9.0</v>
      </c>
      <c r="K139" s="2"/>
      <c r="M139" s="14"/>
      <c r="N139" s="14"/>
    </row>
    <row r="140">
      <c r="B140" s="9" t="s">
        <v>3821</v>
      </c>
      <c r="C140" s="9" t="s">
        <v>3822</v>
      </c>
      <c r="D140" s="20"/>
      <c r="E140" s="12">
        <v>7.0</v>
      </c>
      <c r="F140" s="12">
        <v>11.0</v>
      </c>
      <c r="K140" s="2"/>
      <c r="M140" s="14"/>
      <c r="N140" s="14"/>
    </row>
    <row r="141">
      <c r="B141" s="9" t="s">
        <v>3823</v>
      </c>
      <c r="C141" s="9" t="s">
        <v>3824</v>
      </c>
      <c r="D141" s="20"/>
      <c r="E141" s="12">
        <v>9.0</v>
      </c>
      <c r="F141" s="12">
        <v>44.0</v>
      </c>
      <c r="K141" s="2"/>
      <c r="M141" s="14"/>
      <c r="N141" s="14"/>
    </row>
    <row r="142">
      <c r="B142" s="9" t="s">
        <v>3825</v>
      </c>
      <c r="C142" s="9" t="s">
        <v>3826</v>
      </c>
      <c r="D142" s="20"/>
      <c r="E142" s="12">
        <v>4.0</v>
      </c>
      <c r="F142" s="12">
        <v>12.0</v>
      </c>
      <c r="K142" s="2"/>
      <c r="M142" s="14"/>
      <c r="N142" s="14"/>
    </row>
    <row r="143">
      <c r="B143" s="9" t="s">
        <v>3827</v>
      </c>
      <c r="C143" s="9" t="s">
        <v>3828</v>
      </c>
      <c r="D143" s="20"/>
      <c r="E143" s="12">
        <v>25.0</v>
      </c>
      <c r="F143" s="12">
        <v>6.0</v>
      </c>
      <c r="K143" s="2"/>
      <c r="M143" s="14"/>
      <c r="N143" s="14"/>
    </row>
    <row r="144">
      <c r="B144" s="9" t="s">
        <v>3829</v>
      </c>
      <c r="C144" s="9" t="s">
        <v>3830</v>
      </c>
      <c r="D144" s="20"/>
      <c r="E144" s="12">
        <v>4.0</v>
      </c>
      <c r="F144" s="12">
        <v>14.0</v>
      </c>
      <c r="K144" s="2"/>
      <c r="M144" s="14"/>
      <c r="N144" s="14"/>
    </row>
    <row r="145">
      <c r="B145" s="9" t="s">
        <v>3831</v>
      </c>
      <c r="C145" s="9" t="s">
        <v>3832</v>
      </c>
      <c r="D145" s="20"/>
      <c r="E145" s="12">
        <v>4.0</v>
      </c>
      <c r="F145" s="12">
        <v>4.0</v>
      </c>
      <c r="K145" s="2"/>
      <c r="M145" s="14"/>
      <c r="N145" s="14"/>
    </row>
    <row r="146">
      <c r="B146" s="9" t="s">
        <v>3833</v>
      </c>
      <c r="C146" s="9" t="s">
        <v>3834</v>
      </c>
      <c r="D146" s="20"/>
      <c r="E146" s="12">
        <v>20.0</v>
      </c>
      <c r="F146" s="12">
        <v>4.0</v>
      </c>
      <c r="K146" s="2"/>
      <c r="M146" s="14"/>
      <c r="N146" s="14"/>
    </row>
    <row r="147">
      <c r="B147" s="9" t="s">
        <v>3835</v>
      </c>
      <c r="C147" s="9" t="s">
        <v>3836</v>
      </c>
      <c r="D147" s="20"/>
      <c r="E147" s="12">
        <v>10.0</v>
      </c>
      <c r="F147" s="12">
        <v>18.0</v>
      </c>
      <c r="K147" s="2"/>
      <c r="M147" s="14"/>
      <c r="N147" s="14"/>
    </row>
    <row r="148">
      <c r="B148" s="9" t="s">
        <v>3837</v>
      </c>
      <c r="C148" s="9" t="s">
        <v>3838</v>
      </c>
      <c r="D148" s="20"/>
      <c r="E148" s="12">
        <v>16.0</v>
      </c>
      <c r="F148" s="12">
        <v>15.0</v>
      </c>
      <c r="K148" s="2"/>
      <c r="M148" s="14"/>
      <c r="N148" s="14"/>
    </row>
    <row r="149">
      <c r="B149" s="9" t="s">
        <v>3839</v>
      </c>
      <c r="C149" s="9" t="s">
        <v>3840</v>
      </c>
      <c r="D149" s="20"/>
      <c r="E149" s="12">
        <v>6.0</v>
      </c>
      <c r="F149" s="12">
        <v>8.0</v>
      </c>
      <c r="K149" s="2"/>
      <c r="M149" s="14"/>
      <c r="N149" s="14"/>
    </row>
    <row r="150">
      <c r="B150" s="9" t="s">
        <v>3841</v>
      </c>
      <c r="C150" s="9" t="s">
        <v>3842</v>
      </c>
      <c r="D150" s="20"/>
      <c r="E150" s="12">
        <v>6.0</v>
      </c>
      <c r="F150" s="12">
        <v>8.0</v>
      </c>
      <c r="K150" s="2"/>
      <c r="M150" s="14"/>
      <c r="N150" s="14"/>
    </row>
    <row r="151">
      <c r="B151" s="9" t="s">
        <v>3843</v>
      </c>
      <c r="C151" s="9" t="s">
        <v>3844</v>
      </c>
      <c r="D151" s="20"/>
      <c r="E151" s="12">
        <v>5.0</v>
      </c>
      <c r="F151" s="12">
        <v>6.0</v>
      </c>
      <c r="K151" s="2"/>
      <c r="M151" s="14"/>
      <c r="N151" s="14"/>
    </row>
    <row r="152">
      <c r="B152" s="9" t="s">
        <v>3845</v>
      </c>
      <c r="C152" s="9" t="s">
        <v>3846</v>
      </c>
      <c r="D152" s="20"/>
      <c r="E152" s="12">
        <v>6.0</v>
      </c>
      <c r="F152" s="12">
        <v>14.0</v>
      </c>
      <c r="K152" s="2"/>
      <c r="M152" s="14"/>
      <c r="N152" s="14"/>
    </row>
    <row r="153">
      <c r="B153" s="9" t="s">
        <v>3847</v>
      </c>
      <c r="C153" s="9" t="s">
        <v>3848</v>
      </c>
      <c r="D153" s="20"/>
      <c r="E153" s="12">
        <v>108.0</v>
      </c>
      <c r="F153" s="12">
        <v>11.0</v>
      </c>
      <c r="K153" s="2"/>
      <c r="M153" s="14"/>
      <c r="N153" s="14"/>
    </row>
    <row r="154">
      <c r="B154" s="9" t="s">
        <v>3849</v>
      </c>
      <c r="C154" s="9" t="s">
        <v>3850</v>
      </c>
      <c r="D154" s="20"/>
      <c r="E154" s="12">
        <v>73.0</v>
      </c>
      <c r="F154" s="12">
        <v>10.0</v>
      </c>
      <c r="K154" s="2"/>
      <c r="M154" s="14"/>
      <c r="N154" s="14"/>
    </row>
    <row r="155">
      <c r="B155" s="9" t="s">
        <v>3851</v>
      </c>
      <c r="C155" s="9" t="s">
        <v>3852</v>
      </c>
      <c r="D155" s="20"/>
      <c r="E155" s="12">
        <v>7.0</v>
      </c>
      <c r="F155" s="12">
        <v>85.0</v>
      </c>
      <c r="K155" s="2"/>
      <c r="M155" s="14"/>
      <c r="N155" s="14"/>
    </row>
    <row r="156">
      <c r="B156" s="9" t="s">
        <v>3853</v>
      </c>
      <c r="C156" s="9" t="s">
        <v>3854</v>
      </c>
      <c r="D156" s="20"/>
      <c r="E156" s="12">
        <v>13.0</v>
      </c>
      <c r="F156" s="12">
        <v>18.0</v>
      </c>
      <c r="K156" s="2"/>
      <c r="M156" s="14"/>
      <c r="N156" s="14"/>
    </row>
    <row r="157">
      <c r="B157" s="9" t="s">
        <v>3855</v>
      </c>
      <c r="C157" s="9" t="s">
        <v>3856</v>
      </c>
      <c r="D157" s="20"/>
      <c r="E157" s="12">
        <v>9.0</v>
      </c>
      <c r="F157" s="12">
        <v>5.0</v>
      </c>
      <c r="K157" s="2"/>
      <c r="M157" s="14"/>
      <c r="N157" s="14"/>
    </row>
    <row r="158">
      <c r="B158" s="9" t="s">
        <v>3857</v>
      </c>
      <c r="C158" s="9" t="s">
        <v>3858</v>
      </c>
      <c r="D158" s="20"/>
      <c r="E158" s="12">
        <v>4.0</v>
      </c>
      <c r="F158" s="12">
        <v>4.0</v>
      </c>
      <c r="K158" s="2"/>
      <c r="M158" s="14"/>
      <c r="N158" s="14"/>
    </row>
    <row r="159">
      <c r="B159" s="9" t="s">
        <v>3859</v>
      </c>
      <c r="C159" s="9" t="s">
        <v>3860</v>
      </c>
      <c r="D159" s="20"/>
      <c r="E159" s="12">
        <v>6.0</v>
      </c>
      <c r="F159" s="12">
        <v>8.0</v>
      </c>
      <c r="K159" s="2"/>
      <c r="M159" s="14"/>
      <c r="N159" s="14"/>
    </row>
    <row r="160">
      <c r="B160" s="9" t="s">
        <v>3861</v>
      </c>
      <c r="C160" s="9" t="s">
        <v>3862</v>
      </c>
      <c r="D160" s="20"/>
      <c r="E160" s="12">
        <v>6.0</v>
      </c>
      <c r="F160" s="12">
        <v>4.0</v>
      </c>
      <c r="K160" s="2"/>
      <c r="M160" s="14"/>
      <c r="N160" s="14"/>
    </row>
    <row r="161">
      <c r="B161" s="9" t="s">
        <v>3863</v>
      </c>
      <c r="C161" s="9" t="s">
        <v>3864</v>
      </c>
      <c r="D161" s="20"/>
      <c r="E161" s="12">
        <v>8.0</v>
      </c>
      <c r="F161" s="12">
        <v>6.0</v>
      </c>
      <c r="K161" s="2"/>
      <c r="M161" s="14"/>
      <c r="N161" s="14"/>
    </row>
    <row r="162">
      <c r="B162" s="9" t="s">
        <v>3865</v>
      </c>
      <c r="C162" s="9" t="s">
        <v>3866</v>
      </c>
      <c r="D162" s="20"/>
      <c r="E162" s="12">
        <v>4.0</v>
      </c>
      <c r="F162" s="12">
        <v>95.0</v>
      </c>
      <c r="K162" s="2"/>
      <c r="M162" s="14"/>
      <c r="N162" s="14"/>
    </row>
    <row r="163">
      <c r="B163" s="9" t="s">
        <v>3867</v>
      </c>
      <c r="C163" s="9" t="s">
        <v>3868</v>
      </c>
      <c r="D163" s="20"/>
      <c r="E163" s="12">
        <v>7.0</v>
      </c>
      <c r="F163" s="12">
        <v>9.0</v>
      </c>
      <c r="K163" s="2"/>
      <c r="M163" s="14"/>
      <c r="N163" s="14"/>
    </row>
    <row r="164">
      <c r="B164" s="9" t="s">
        <v>3869</v>
      </c>
      <c r="C164" s="9" t="s">
        <v>3870</v>
      </c>
      <c r="D164" s="20"/>
      <c r="E164" s="12">
        <v>5.0</v>
      </c>
      <c r="F164" s="12">
        <v>20.0</v>
      </c>
      <c r="K164" s="2"/>
      <c r="M164" s="14"/>
      <c r="N164" s="14"/>
    </row>
    <row r="165">
      <c r="B165" s="9" t="s">
        <v>3871</v>
      </c>
      <c r="C165" s="9" t="s">
        <v>3872</v>
      </c>
      <c r="D165" s="20"/>
      <c r="E165" s="12">
        <v>5.0</v>
      </c>
      <c r="F165" s="12">
        <v>4.0</v>
      </c>
      <c r="K165" s="2"/>
      <c r="M165" s="14"/>
      <c r="N165" s="14"/>
    </row>
    <row r="166">
      <c r="B166" s="9" t="s">
        <v>3873</v>
      </c>
      <c r="C166" s="9" t="s">
        <v>3874</v>
      </c>
      <c r="D166" s="20"/>
      <c r="E166" s="12">
        <v>7.0</v>
      </c>
      <c r="F166" s="12">
        <v>8.0</v>
      </c>
      <c r="K166" s="2"/>
      <c r="M166" s="14"/>
      <c r="N166" s="14"/>
    </row>
    <row r="167">
      <c r="B167" s="9" t="s">
        <v>3875</v>
      </c>
      <c r="C167" s="9" t="s">
        <v>3876</v>
      </c>
      <c r="D167" s="20"/>
      <c r="E167" s="12">
        <v>10.0</v>
      </c>
      <c r="F167" s="12">
        <v>4.0</v>
      </c>
      <c r="K167" s="2"/>
      <c r="M167" s="14"/>
      <c r="N167" s="14"/>
    </row>
    <row r="168">
      <c r="B168" s="9" t="s">
        <v>3877</v>
      </c>
      <c r="C168" s="9" t="s">
        <v>3878</v>
      </c>
      <c r="D168" s="20"/>
      <c r="E168" s="12">
        <v>4.0</v>
      </c>
      <c r="F168" s="12">
        <v>19.0</v>
      </c>
      <c r="K168" s="2"/>
      <c r="M168" s="14"/>
      <c r="N168" s="14"/>
    </row>
    <row r="169">
      <c r="B169" s="9" t="s">
        <v>3879</v>
      </c>
      <c r="C169" s="9" t="s">
        <v>3880</v>
      </c>
      <c r="D169" s="20"/>
      <c r="E169" s="12">
        <v>7.0</v>
      </c>
      <c r="F169" s="12">
        <v>5.0</v>
      </c>
      <c r="K169" s="2"/>
      <c r="M169" s="14"/>
      <c r="N169" s="14"/>
    </row>
    <row r="170">
      <c r="B170" s="9" t="s">
        <v>3881</v>
      </c>
      <c r="C170" s="9" t="s">
        <v>3882</v>
      </c>
      <c r="D170" s="20"/>
      <c r="E170" s="12">
        <v>4.0</v>
      </c>
      <c r="F170" s="12">
        <v>4.0</v>
      </c>
      <c r="K170" s="2"/>
      <c r="M170" s="14"/>
      <c r="N170" s="14"/>
    </row>
    <row r="171">
      <c r="B171" s="9" t="s">
        <v>3883</v>
      </c>
      <c r="C171" s="9" t="s">
        <v>3884</v>
      </c>
      <c r="D171" s="20"/>
      <c r="E171" s="12">
        <v>24.0</v>
      </c>
      <c r="F171" s="12">
        <v>12.0</v>
      </c>
      <c r="K171" s="2"/>
      <c r="M171" s="14"/>
      <c r="N171" s="14"/>
    </row>
    <row r="172">
      <c r="B172" s="9" t="s">
        <v>3885</v>
      </c>
      <c r="C172" s="9" t="s">
        <v>3886</v>
      </c>
      <c r="D172" s="20"/>
      <c r="E172" s="12">
        <v>39.0</v>
      </c>
      <c r="F172" s="12">
        <v>34.0</v>
      </c>
      <c r="K172" s="2"/>
      <c r="M172" s="14"/>
      <c r="N172" s="14"/>
    </row>
    <row r="173">
      <c r="B173" s="9" t="s">
        <v>3887</v>
      </c>
      <c r="C173" s="9" t="s">
        <v>3888</v>
      </c>
      <c r="D173" s="20"/>
      <c r="E173" s="12">
        <v>10.0</v>
      </c>
      <c r="F173" s="12">
        <v>25.0</v>
      </c>
      <c r="K173" s="2"/>
      <c r="M173" s="14"/>
      <c r="N173" s="14"/>
    </row>
    <row r="174">
      <c r="B174" s="9" t="s">
        <v>3889</v>
      </c>
      <c r="C174" s="9" t="s">
        <v>3890</v>
      </c>
      <c r="D174" s="20"/>
      <c r="E174" s="12">
        <v>28.0</v>
      </c>
      <c r="F174" s="12">
        <v>12.0</v>
      </c>
      <c r="K174" s="2"/>
      <c r="M174" s="14"/>
      <c r="N174" s="14"/>
    </row>
    <row r="175">
      <c r="B175" s="9" t="s">
        <v>3891</v>
      </c>
      <c r="C175" s="9" t="s">
        <v>3892</v>
      </c>
      <c r="D175" s="20"/>
      <c r="E175" s="12">
        <v>5.0</v>
      </c>
      <c r="F175" s="12">
        <v>4.0</v>
      </c>
      <c r="K175" s="2"/>
      <c r="M175" s="14"/>
      <c r="N175" s="14"/>
    </row>
    <row r="176">
      <c r="B176" s="9" t="s">
        <v>3893</v>
      </c>
      <c r="C176" s="9" t="s">
        <v>3894</v>
      </c>
      <c r="D176" s="20"/>
      <c r="E176" s="12">
        <v>10.0</v>
      </c>
      <c r="F176" s="12">
        <v>4.0</v>
      </c>
      <c r="K176" s="2"/>
      <c r="M176" s="14"/>
      <c r="N176" s="14"/>
    </row>
    <row r="177">
      <c r="B177" s="9" t="s">
        <v>3895</v>
      </c>
      <c r="C177" s="9" t="s">
        <v>3896</v>
      </c>
      <c r="D177" s="20"/>
      <c r="E177" s="12">
        <v>15.0</v>
      </c>
      <c r="F177" s="12">
        <v>5.0</v>
      </c>
      <c r="K177" s="2"/>
      <c r="M177" s="14"/>
      <c r="N177" s="14"/>
    </row>
    <row r="178">
      <c r="B178" s="9" t="s">
        <v>3897</v>
      </c>
      <c r="C178" s="9" t="s">
        <v>3898</v>
      </c>
      <c r="D178" s="20"/>
      <c r="E178" s="12">
        <v>4.0</v>
      </c>
      <c r="F178" s="12">
        <v>10.0</v>
      </c>
      <c r="K178" s="2"/>
      <c r="M178" s="14"/>
      <c r="N178" s="14"/>
    </row>
    <row r="179">
      <c r="B179" s="9" t="s">
        <v>3899</v>
      </c>
      <c r="C179" s="9" t="s">
        <v>3900</v>
      </c>
      <c r="D179" s="20"/>
      <c r="E179" s="12">
        <v>7.0</v>
      </c>
      <c r="F179" s="12">
        <v>4.0</v>
      </c>
      <c r="K179" s="2"/>
      <c r="M179" s="14"/>
      <c r="N179" s="14"/>
    </row>
    <row r="180">
      <c r="B180" s="9" t="s">
        <v>3901</v>
      </c>
      <c r="C180" s="9" t="s">
        <v>3902</v>
      </c>
      <c r="D180" s="20"/>
      <c r="E180" s="12">
        <v>4.0</v>
      </c>
      <c r="F180" s="12">
        <v>4.0</v>
      </c>
      <c r="K180" s="2"/>
      <c r="M180" s="14"/>
      <c r="N180" s="14"/>
    </row>
    <row r="181">
      <c r="B181" s="9" t="s">
        <v>3903</v>
      </c>
      <c r="C181" s="9" t="s">
        <v>3904</v>
      </c>
      <c r="D181" s="20"/>
      <c r="E181" s="12">
        <v>10.0</v>
      </c>
      <c r="F181" s="12">
        <v>10.0</v>
      </c>
      <c r="K181" s="2"/>
      <c r="M181" s="14"/>
      <c r="N181" s="14"/>
    </row>
    <row r="182">
      <c r="B182" s="9" t="s">
        <v>3905</v>
      </c>
      <c r="C182" s="9" t="s">
        <v>3906</v>
      </c>
      <c r="D182" s="20"/>
      <c r="E182" s="12">
        <v>9.0</v>
      </c>
      <c r="F182" s="12">
        <v>6.0</v>
      </c>
      <c r="K182" s="2"/>
      <c r="M182" s="14"/>
      <c r="N182" s="14"/>
    </row>
    <row r="183">
      <c r="B183" s="9" t="s">
        <v>3907</v>
      </c>
      <c r="C183" s="9" t="s">
        <v>3908</v>
      </c>
      <c r="D183" s="20"/>
      <c r="E183" s="12">
        <v>4.0</v>
      </c>
      <c r="F183" s="12">
        <v>4.0</v>
      </c>
      <c r="K183" s="2"/>
      <c r="M183" s="14"/>
      <c r="N183" s="14"/>
    </row>
    <row r="184">
      <c r="B184" s="9" t="s">
        <v>3909</v>
      </c>
      <c r="C184" s="9" t="s">
        <v>3910</v>
      </c>
      <c r="D184" s="20"/>
      <c r="E184" s="12">
        <v>11.0</v>
      </c>
      <c r="F184" s="12">
        <v>18.0</v>
      </c>
      <c r="K184" s="2"/>
      <c r="M184" s="14"/>
      <c r="N184" s="14"/>
    </row>
    <row r="185">
      <c r="B185" s="9" t="s">
        <v>3911</v>
      </c>
      <c r="C185" s="9" t="s">
        <v>3912</v>
      </c>
      <c r="D185" s="20"/>
      <c r="E185" s="12">
        <v>21.0</v>
      </c>
      <c r="F185" s="12">
        <v>5.0</v>
      </c>
      <c r="K185" s="2"/>
      <c r="M185" s="14"/>
      <c r="N185" s="14"/>
    </row>
    <row r="186">
      <c r="B186" s="9" t="s">
        <v>3913</v>
      </c>
      <c r="C186" s="9" t="s">
        <v>3914</v>
      </c>
      <c r="D186" s="20"/>
      <c r="E186" s="12">
        <v>9.0</v>
      </c>
      <c r="F186" s="12">
        <v>6.0</v>
      </c>
      <c r="K186" s="2"/>
      <c r="M186" s="14"/>
      <c r="N186" s="14"/>
    </row>
    <row r="187">
      <c r="B187" s="9" t="s">
        <v>3915</v>
      </c>
      <c r="C187" s="9" t="s">
        <v>3916</v>
      </c>
      <c r="D187" s="20"/>
      <c r="E187" s="12">
        <v>40.0</v>
      </c>
      <c r="F187" s="12">
        <v>7.0</v>
      </c>
      <c r="K187" s="2"/>
      <c r="M187" s="14"/>
      <c r="N187" s="14"/>
    </row>
    <row r="188">
      <c r="B188" s="9" t="s">
        <v>3917</v>
      </c>
      <c r="C188" s="9" t="s">
        <v>3918</v>
      </c>
      <c r="D188" s="20"/>
      <c r="E188" s="12">
        <v>6.0</v>
      </c>
      <c r="F188" s="12">
        <v>13.0</v>
      </c>
      <c r="K188" s="2"/>
      <c r="M188" s="14"/>
      <c r="N188" s="14"/>
    </row>
    <row r="189">
      <c r="B189" s="9" t="s">
        <v>3919</v>
      </c>
      <c r="C189" s="9" t="s">
        <v>3920</v>
      </c>
      <c r="D189" s="20"/>
      <c r="E189" s="12">
        <v>5.0</v>
      </c>
      <c r="F189" s="12">
        <v>5.0</v>
      </c>
      <c r="K189" s="2"/>
      <c r="M189" s="14"/>
      <c r="N189" s="14"/>
    </row>
    <row r="190">
      <c r="B190" s="9" t="s">
        <v>3921</v>
      </c>
      <c r="C190" s="9" t="s">
        <v>3922</v>
      </c>
      <c r="D190" s="20"/>
      <c r="E190" s="12">
        <v>5.0</v>
      </c>
      <c r="F190" s="12">
        <v>6.0</v>
      </c>
      <c r="K190" s="2"/>
      <c r="M190" s="14"/>
      <c r="N190" s="14"/>
    </row>
    <row r="191">
      <c r="B191" s="9" t="s">
        <v>3923</v>
      </c>
      <c r="C191" s="9" t="s">
        <v>3924</v>
      </c>
      <c r="D191" s="20"/>
      <c r="E191" s="12">
        <v>4.0</v>
      </c>
      <c r="F191" s="12">
        <v>6.0</v>
      </c>
      <c r="K191" s="2"/>
      <c r="M191" s="14"/>
      <c r="N191" s="14"/>
    </row>
    <row r="192">
      <c r="B192" s="9" t="s">
        <v>3925</v>
      </c>
      <c r="C192" s="9" t="s">
        <v>3926</v>
      </c>
      <c r="D192" s="20"/>
      <c r="E192" s="12">
        <v>7.0</v>
      </c>
      <c r="F192" s="12">
        <v>7.0</v>
      </c>
      <c r="K192" s="2"/>
      <c r="M192" s="14"/>
      <c r="N192" s="14"/>
    </row>
    <row r="193">
      <c r="B193" s="9" t="s">
        <v>3927</v>
      </c>
      <c r="C193" s="9" t="s">
        <v>3928</v>
      </c>
      <c r="D193" s="20"/>
      <c r="E193" s="12">
        <v>21.0</v>
      </c>
      <c r="F193" s="12">
        <v>17.0</v>
      </c>
      <c r="K193" s="2"/>
      <c r="M193" s="14"/>
      <c r="N193" s="14"/>
    </row>
    <row r="194">
      <c r="B194" s="9" t="s">
        <v>3929</v>
      </c>
      <c r="C194" s="9" t="s">
        <v>3930</v>
      </c>
      <c r="D194" s="20"/>
      <c r="E194" s="12">
        <v>20.0</v>
      </c>
      <c r="F194" s="12">
        <v>6.0</v>
      </c>
      <c r="K194" s="2"/>
      <c r="M194" s="14"/>
      <c r="N194" s="14"/>
    </row>
    <row r="195">
      <c r="B195" s="9" t="s">
        <v>3931</v>
      </c>
      <c r="C195" s="9" t="s">
        <v>3932</v>
      </c>
      <c r="D195" s="20"/>
      <c r="E195" s="12">
        <v>55.0</v>
      </c>
      <c r="F195" s="12">
        <v>4.0</v>
      </c>
      <c r="K195" s="2"/>
      <c r="M195" s="14"/>
      <c r="N195" s="14"/>
    </row>
    <row r="196">
      <c r="B196" s="9" t="s">
        <v>3933</v>
      </c>
      <c r="C196" s="9" t="s">
        <v>3934</v>
      </c>
      <c r="D196" s="20"/>
      <c r="E196" s="12">
        <v>4.0</v>
      </c>
      <c r="F196" s="12">
        <v>26.0</v>
      </c>
      <c r="K196" s="2"/>
      <c r="M196" s="14"/>
      <c r="N196" s="14"/>
    </row>
    <row r="197">
      <c r="B197" s="9" t="s">
        <v>3935</v>
      </c>
      <c r="C197" s="9" t="s">
        <v>3936</v>
      </c>
      <c r="D197" s="20"/>
      <c r="E197" s="12">
        <v>15.0</v>
      </c>
      <c r="F197" s="12">
        <v>25.0</v>
      </c>
      <c r="K197" s="2"/>
      <c r="M197" s="14"/>
      <c r="N197" s="14"/>
    </row>
    <row r="198">
      <c r="B198" s="9" t="s">
        <v>3937</v>
      </c>
      <c r="C198" s="9" t="s">
        <v>3938</v>
      </c>
      <c r="D198" s="20"/>
      <c r="E198" s="12">
        <v>14.0</v>
      </c>
      <c r="F198" s="12">
        <v>13.0</v>
      </c>
      <c r="K198" s="2"/>
      <c r="M198" s="14"/>
      <c r="N198" s="14"/>
    </row>
    <row r="199">
      <c r="B199" s="9" t="s">
        <v>3939</v>
      </c>
      <c r="C199" s="9" t="s">
        <v>3940</v>
      </c>
      <c r="D199" s="20"/>
      <c r="E199" s="12">
        <v>4.0</v>
      </c>
      <c r="F199" s="12">
        <v>5.0</v>
      </c>
      <c r="K199" s="2"/>
      <c r="M199" s="14"/>
      <c r="N199" s="14"/>
    </row>
    <row r="200">
      <c r="B200" s="9" t="s">
        <v>3941</v>
      </c>
      <c r="C200" s="9" t="s">
        <v>3942</v>
      </c>
      <c r="D200" s="20"/>
      <c r="E200" s="12">
        <v>4.0</v>
      </c>
      <c r="F200" s="12">
        <v>6.0</v>
      </c>
      <c r="K200" s="2"/>
      <c r="M200" s="14"/>
      <c r="N200" s="14"/>
    </row>
    <row r="201">
      <c r="B201" s="9" t="s">
        <v>3943</v>
      </c>
      <c r="C201" s="9" t="s">
        <v>3944</v>
      </c>
      <c r="D201" s="20"/>
      <c r="E201" s="12">
        <v>5.0</v>
      </c>
      <c r="F201" s="12">
        <v>23.0</v>
      </c>
      <c r="K201" s="2"/>
      <c r="M201" s="14"/>
      <c r="N201" s="14"/>
    </row>
    <row r="202">
      <c r="B202" s="9" t="s">
        <v>3945</v>
      </c>
      <c r="C202" s="9" t="s">
        <v>3946</v>
      </c>
      <c r="D202" s="20"/>
      <c r="E202" s="12">
        <v>10.0</v>
      </c>
      <c r="F202" s="12">
        <v>4.0</v>
      </c>
      <c r="K202" s="2"/>
      <c r="M202" s="14"/>
      <c r="N202" s="14"/>
    </row>
    <row r="203">
      <c r="B203" s="9" t="s">
        <v>3947</v>
      </c>
      <c r="C203" s="9" t="s">
        <v>3948</v>
      </c>
      <c r="D203" s="20"/>
      <c r="E203" s="12">
        <v>26.0</v>
      </c>
      <c r="F203" s="12">
        <v>28.0</v>
      </c>
      <c r="K203" s="2"/>
      <c r="M203" s="14"/>
      <c r="N203" s="14"/>
    </row>
    <row r="204">
      <c r="B204" s="9" t="s">
        <v>3949</v>
      </c>
      <c r="C204" s="9" t="s">
        <v>3950</v>
      </c>
      <c r="D204" s="20"/>
      <c r="E204" s="12">
        <v>6.0</v>
      </c>
      <c r="F204" s="12">
        <v>4.0</v>
      </c>
      <c r="K204" s="2"/>
      <c r="M204" s="14"/>
      <c r="N204" s="14"/>
    </row>
    <row r="205">
      <c r="B205" s="9" t="s">
        <v>3951</v>
      </c>
      <c r="C205" s="9" t="s">
        <v>3952</v>
      </c>
      <c r="D205" s="20"/>
      <c r="E205" s="12">
        <v>21.0</v>
      </c>
      <c r="F205" s="12">
        <v>4.0</v>
      </c>
      <c r="K205" s="2"/>
      <c r="M205" s="14"/>
      <c r="N205" s="14"/>
    </row>
    <row r="206">
      <c r="B206" s="9" t="s">
        <v>3953</v>
      </c>
      <c r="C206" s="9" t="s">
        <v>3954</v>
      </c>
      <c r="D206" s="20"/>
      <c r="E206" s="12">
        <v>16.0</v>
      </c>
      <c r="F206" s="12">
        <v>13.0</v>
      </c>
      <c r="K206" s="2"/>
      <c r="M206" s="14"/>
      <c r="N206" s="14"/>
    </row>
    <row r="207">
      <c r="B207" s="9" t="s">
        <v>3955</v>
      </c>
      <c r="C207" s="9" t="s">
        <v>3956</v>
      </c>
      <c r="D207" s="20"/>
      <c r="E207" s="12">
        <v>4.0</v>
      </c>
      <c r="F207" s="12">
        <v>4.0</v>
      </c>
      <c r="K207" s="2"/>
      <c r="M207" s="14"/>
      <c r="N207" s="14"/>
    </row>
    <row r="208">
      <c r="B208" s="9" t="s">
        <v>3957</v>
      </c>
      <c r="C208" s="9" t="s">
        <v>3958</v>
      </c>
      <c r="D208" s="20"/>
      <c r="E208" s="12">
        <v>17.0</v>
      </c>
      <c r="F208" s="12">
        <v>11.0</v>
      </c>
      <c r="K208" s="2"/>
      <c r="M208" s="14"/>
      <c r="N208" s="14"/>
    </row>
    <row r="209">
      <c r="B209" s="9" t="s">
        <v>3959</v>
      </c>
      <c r="C209" s="9" t="s">
        <v>3960</v>
      </c>
      <c r="D209" s="20"/>
      <c r="E209" s="12">
        <v>4.0</v>
      </c>
      <c r="F209" s="12">
        <v>7.0</v>
      </c>
      <c r="K209" s="2"/>
      <c r="M209" s="14"/>
      <c r="N209" s="14"/>
    </row>
    <row r="210">
      <c r="B210" s="9" t="s">
        <v>3961</v>
      </c>
      <c r="C210" s="9" t="s">
        <v>3962</v>
      </c>
      <c r="D210" s="20"/>
      <c r="E210" s="12">
        <v>7.0</v>
      </c>
      <c r="F210" s="12">
        <v>4.0</v>
      </c>
      <c r="K210" s="2"/>
      <c r="M210" s="14"/>
      <c r="N210" s="14"/>
    </row>
    <row r="211">
      <c r="B211" s="9" t="s">
        <v>3963</v>
      </c>
      <c r="C211" s="9" t="s">
        <v>3964</v>
      </c>
      <c r="D211" s="20"/>
      <c r="E211" s="12">
        <v>5.0</v>
      </c>
      <c r="F211" s="12">
        <v>10.0</v>
      </c>
      <c r="K211" s="2"/>
      <c r="M211" s="14"/>
      <c r="N211" s="14"/>
    </row>
    <row r="212">
      <c r="B212" s="9" t="s">
        <v>3965</v>
      </c>
      <c r="C212" s="9" t="s">
        <v>3966</v>
      </c>
      <c r="D212" s="20"/>
      <c r="E212" s="12">
        <v>5.0</v>
      </c>
      <c r="F212" s="12">
        <v>7.0</v>
      </c>
      <c r="K212" s="2"/>
      <c r="M212" s="14"/>
      <c r="N212" s="14"/>
    </row>
    <row r="213">
      <c r="B213" s="9" t="s">
        <v>3967</v>
      </c>
      <c r="C213" s="9" t="s">
        <v>3968</v>
      </c>
      <c r="D213" s="20"/>
      <c r="E213" s="12">
        <v>43.0</v>
      </c>
      <c r="F213" s="12">
        <v>51.0</v>
      </c>
      <c r="K213" s="2"/>
      <c r="M213" s="14"/>
      <c r="N213" s="14"/>
    </row>
    <row r="214">
      <c r="B214" s="9" t="s">
        <v>3969</v>
      </c>
      <c r="C214" s="9" t="s">
        <v>3970</v>
      </c>
      <c r="D214" s="20"/>
      <c r="E214" s="12">
        <v>28.0</v>
      </c>
      <c r="F214" s="12">
        <v>5.0</v>
      </c>
      <c r="K214" s="2"/>
      <c r="M214" s="14"/>
      <c r="N214" s="14"/>
    </row>
    <row r="215">
      <c r="B215" s="9" t="s">
        <v>3971</v>
      </c>
      <c r="C215" s="9" t="s">
        <v>3972</v>
      </c>
      <c r="D215" s="20"/>
      <c r="E215" s="12">
        <v>7.0</v>
      </c>
      <c r="F215" s="12">
        <v>4.0</v>
      </c>
      <c r="K215" s="2"/>
      <c r="M215" s="14"/>
      <c r="N215" s="14"/>
    </row>
    <row r="216">
      <c r="B216" s="9" t="s">
        <v>3973</v>
      </c>
      <c r="C216" s="9" t="s">
        <v>3974</v>
      </c>
      <c r="D216" s="20"/>
      <c r="E216" s="12">
        <v>5.0</v>
      </c>
      <c r="F216" s="12">
        <v>5.0</v>
      </c>
      <c r="K216" s="2"/>
      <c r="M216" s="14"/>
      <c r="N216" s="14"/>
    </row>
    <row r="217">
      <c r="B217" s="9" t="s">
        <v>3975</v>
      </c>
      <c r="C217" s="9" t="s">
        <v>3976</v>
      </c>
      <c r="D217" s="20"/>
      <c r="E217" s="12">
        <v>9.0</v>
      </c>
      <c r="F217" s="12">
        <v>4.0</v>
      </c>
      <c r="K217" s="2"/>
      <c r="M217" s="14"/>
      <c r="N217" s="14"/>
    </row>
    <row r="218">
      <c r="B218" s="9" t="s">
        <v>3977</v>
      </c>
      <c r="C218" s="9" t="s">
        <v>3978</v>
      </c>
      <c r="D218" s="20"/>
      <c r="E218" s="12">
        <v>8.0</v>
      </c>
      <c r="F218" s="12">
        <v>4.0</v>
      </c>
      <c r="K218" s="2"/>
      <c r="M218" s="14"/>
      <c r="N218" s="14"/>
    </row>
    <row r="219">
      <c r="B219" s="9" t="s">
        <v>3979</v>
      </c>
      <c r="C219" s="9" t="s">
        <v>3980</v>
      </c>
      <c r="D219" s="20"/>
      <c r="E219" s="12">
        <v>7.0</v>
      </c>
      <c r="F219" s="12">
        <v>14.0</v>
      </c>
      <c r="K219" s="2"/>
      <c r="M219" s="14"/>
      <c r="N219" s="14"/>
    </row>
    <row r="220">
      <c r="B220" s="9" t="s">
        <v>3981</v>
      </c>
      <c r="C220" s="9" t="s">
        <v>3982</v>
      </c>
      <c r="D220" s="20"/>
      <c r="E220" s="12">
        <v>4.0</v>
      </c>
      <c r="F220" s="12">
        <v>4.0</v>
      </c>
      <c r="K220" s="2"/>
      <c r="M220" s="14"/>
      <c r="N220" s="14"/>
    </row>
    <row r="221">
      <c r="B221" s="9" t="s">
        <v>3983</v>
      </c>
      <c r="C221" s="9" t="s">
        <v>3984</v>
      </c>
      <c r="D221" s="20"/>
      <c r="E221" s="12">
        <v>7.0</v>
      </c>
      <c r="F221" s="12">
        <v>4.0</v>
      </c>
      <c r="K221" s="2"/>
      <c r="M221" s="14"/>
      <c r="N221" s="14"/>
    </row>
    <row r="222">
      <c r="B222" s="9" t="s">
        <v>3985</v>
      </c>
      <c r="C222" s="9" t="s">
        <v>3986</v>
      </c>
      <c r="D222" s="20"/>
      <c r="E222" s="12">
        <v>210.0</v>
      </c>
      <c r="F222" s="12">
        <v>4.0</v>
      </c>
      <c r="K222" s="2"/>
      <c r="M222" s="14"/>
      <c r="N222" s="14"/>
    </row>
    <row r="223">
      <c r="B223" s="9" t="s">
        <v>3987</v>
      </c>
      <c r="C223" s="9" t="s">
        <v>3988</v>
      </c>
      <c r="D223" s="20"/>
      <c r="E223" s="12">
        <v>4.0</v>
      </c>
      <c r="F223" s="12">
        <v>21.0</v>
      </c>
      <c r="K223" s="2"/>
      <c r="M223" s="14"/>
      <c r="N223" s="14"/>
    </row>
    <row r="224">
      <c r="B224" s="9" t="s">
        <v>3989</v>
      </c>
      <c r="C224" s="9" t="s">
        <v>3990</v>
      </c>
      <c r="D224" s="20"/>
      <c r="E224" s="12">
        <v>53.0</v>
      </c>
      <c r="F224" s="12">
        <v>20.0</v>
      </c>
      <c r="K224" s="2"/>
      <c r="M224" s="14"/>
      <c r="N224" s="14"/>
    </row>
    <row r="225">
      <c r="B225" s="9" t="s">
        <v>3991</v>
      </c>
      <c r="C225" s="9" t="s">
        <v>3992</v>
      </c>
      <c r="D225" s="20"/>
      <c r="E225" s="12">
        <v>22.0</v>
      </c>
      <c r="F225" s="12">
        <v>17.0</v>
      </c>
      <c r="K225" s="2"/>
      <c r="M225" s="14"/>
      <c r="N225" s="14"/>
    </row>
    <row r="226">
      <c r="B226" s="9" t="s">
        <v>3993</v>
      </c>
      <c r="C226" s="9" t="s">
        <v>3994</v>
      </c>
      <c r="D226" s="20"/>
      <c r="E226" s="12">
        <v>4.0</v>
      </c>
      <c r="F226" s="12">
        <v>5.0</v>
      </c>
      <c r="K226" s="2"/>
      <c r="M226" s="14"/>
      <c r="N226" s="14"/>
    </row>
    <row r="227">
      <c r="B227" s="9" t="s">
        <v>3995</v>
      </c>
      <c r="C227" s="9" t="s">
        <v>3996</v>
      </c>
      <c r="D227" s="20"/>
      <c r="E227" s="12">
        <v>7.0</v>
      </c>
      <c r="F227" s="12">
        <v>5.0</v>
      </c>
      <c r="K227" s="2"/>
      <c r="M227" s="14"/>
      <c r="N227" s="14"/>
    </row>
    <row r="228">
      <c r="B228" s="9" t="s">
        <v>3997</v>
      </c>
      <c r="C228" s="9" t="s">
        <v>3998</v>
      </c>
      <c r="D228" s="20"/>
      <c r="E228" s="12">
        <v>11.0</v>
      </c>
      <c r="F228" s="12">
        <v>8.0</v>
      </c>
      <c r="K228" s="2"/>
      <c r="M228" s="14"/>
      <c r="N228" s="14"/>
    </row>
    <row r="229">
      <c r="B229" s="9" t="s">
        <v>3999</v>
      </c>
      <c r="C229" s="9" t="s">
        <v>4000</v>
      </c>
      <c r="D229" s="20"/>
      <c r="E229" s="12">
        <v>14.0</v>
      </c>
      <c r="F229" s="12">
        <v>7.0</v>
      </c>
      <c r="K229" s="2"/>
      <c r="M229" s="14"/>
      <c r="N229" s="14"/>
    </row>
    <row r="230">
      <c r="B230" s="9" t="s">
        <v>4001</v>
      </c>
      <c r="C230" s="9" t="s">
        <v>4002</v>
      </c>
      <c r="D230" s="20"/>
      <c r="E230" s="12">
        <v>15.0</v>
      </c>
      <c r="F230" s="12">
        <v>12.0</v>
      </c>
      <c r="K230" s="2"/>
      <c r="M230" s="14"/>
      <c r="N230" s="14"/>
    </row>
    <row r="231">
      <c r="B231" s="9" t="s">
        <v>4003</v>
      </c>
      <c r="C231" s="9" t="s">
        <v>4004</v>
      </c>
      <c r="D231" s="20"/>
      <c r="E231" s="12">
        <v>4.0</v>
      </c>
      <c r="F231" s="12">
        <v>4.0</v>
      </c>
      <c r="K231" s="2"/>
      <c r="M231" s="14"/>
      <c r="N231" s="14"/>
    </row>
    <row r="232">
      <c r="B232" s="9" t="s">
        <v>4005</v>
      </c>
      <c r="C232" s="9" t="s">
        <v>4006</v>
      </c>
      <c r="D232" s="20"/>
      <c r="E232" s="12">
        <v>5.0</v>
      </c>
      <c r="F232" s="12">
        <v>12.0</v>
      </c>
      <c r="K232" s="2"/>
      <c r="M232" s="14"/>
      <c r="N232" s="14"/>
    </row>
    <row r="233">
      <c r="B233" s="9" t="s">
        <v>4007</v>
      </c>
      <c r="C233" s="9" t="s">
        <v>4008</v>
      </c>
      <c r="D233" s="20"/>
      <c r="E233" s="12">
        <v>8.0</v>
      </c>
      <c r="F233" s="12">
        <v>5.0</v>
      </c>
      <c r="K233" s="2"/>
      <c r="M233" s="14"/>
      <c r="N233" s="14"/>
    </row>
    <row r="234">
      <c r="B234" s="9" t="s">
        <v>4009</v>
      </c>
      <c r="C234" s="9" t="s">
        <v>4010</v>
      </c>
      <c r="D234" s="20"/>
      <c r="E234" s="12">
        <v>22.0</v>
      </c>
      <c r="F234" s="12">
        <v>4.0</v>
      </c>
      <c r="K234" s="2"/>
      <c r="M234" s="14"/>
      <c r="N234" s="14"/>
    </row>
    <row r="235">
      <c r="B235" s="9" t="s">
        <v>4011</v>
      </c>
      <c r="C235" s="9" t="s">
        <v>4012</v>
      </c>
      <c r="D235" s="20"/>
      <c r="E235" s="12">
        <v>9.0</v>
      </c>
      <c r="F235" s="12">
        <v>10.0</v>
      </c>
      <c r="K235" s="2"/>
      <c r="M235" s="14"/>
      <c r="N235" s="14"/>
    </row>
    <row r="236">
      <c r="B236" s="9" t="s">
        <v>4013</v>
      </c>
      <c r="C236" s="9" t="s">
        <v>4014</v>
      </c>
      <c r="D236" s="20"/>
      <c r="E236" s="12">
        <v>7.0</v>
      </c>
      <c r="F236" s="12">
        <v>4.0</v>
      </c>
      <c r="K236" s="2"/>
      <c r="M236" s="14"/>
      <c r="N236" s="14"/>
    </row>
    <row r="237">
      <c r="B237" s="9" t="s">
        <v>4015</v>
      </c>
      <c r="C237" s="9" t="s">
        <v>4016</v>
      </c>
      <c r="D237" s="20"/>
      <c r="E237" s="12">
        <v>30.0</v>
      </c>
      <c r="F237" s="12">
        <v>5.0</v>
      </c>
      <c r="K237" s="2"/>
      <c r="M237" s="14"/>
      <c r="N237" s="14"/>
    </row>
    <row r="238">
      <c r="B238" s="9" t="s">
        <v>4017</v>
      </c>
      <c r="C238" s="9" t="s">
        <v>4018</v>
      </c>
      <c r="D238" s="20"/>
      <c r="E238" s="12">
        <v>7.0</v>
      </c>
      <c r="F238" s="12">
        <v>48.0</v>
      </c>
      <c r="K238" s="2"/>
      <c r="M238" s="14"/>
      <c r="N238" s="14"/>
    </row>
    <row r="239">
      <c r="B239" s="9" t="s">
        <v>4019</v>
      </c>
      <c r="C239" s="9" t="s">
        <v>4020</v>
      </c>
      <c r="D239" s="20"/>
      <c r="E239" s="12">
        <v>5.0</v>
      </c>
      <c r="F239" s="12">
        <v>5.0</v>
      </c>
      <c r="K239" s="2"/>
      <c r="M239" s="14"/>
      <c r="N239" s="14"/>
    </row>
    <row r="240">
      <c r="B240" s="9" t="s">
        <v>4021</v>
      </c>
      <c r="C240" s="9" t="s">
        <v>4022</v>
      </c>
      <c r="D240" s="20"/>
      <c r="E240" s="12">
        <v>5.0</v>
      </c>
      <c r="F240" s="12">
        <v>25.0</v>
      </c>
      <c r="K240" s="2"/>
      <c r="M240" s="14"/>
      <c r="N240" s="14"/>
    </row>
    <row r="241">
      <c r="B241" s="9" t="s">
        <v>4023</v>
      </c>
      <c r="C241" s="9" t="s">
        <v>4024</v>
      </c>
      <c r="D241" s="20"/>
      <c r="E241" s="12">
        <v>18.0</v>
      </c>
      <c r="F241" s="12">
        <v>9.0</v>
      </c>
      <c r="K241" s="2"/>
      <c r="M241" s="14"/>
      <c r="N241" s="14"/>
    </row>
    <row r="242">
      <c r="B242" s="9" t="s">
        <v>4025</v>
      </c>
      <c r="C242" s="9" t="s">
        <v>4026</v>
      </c>
      <c r="D242" s="20"/>
      <c r="E242" s="12">
        <v>64.0</v>
      </c>
      <c r="F242" s="12">
        <v>5.0</v>
      </c>
      <c r="K242" s="2"/>
      <c r="M242" s="14"/>
      <c r="N242" s="14"/>
    </row>
    <row r="243">
      <c r="B243" s="9" t="s">
        <v>4027</v>
      </c>
      <c r="C243" s="9" t="s">
        <v>4028</v>
      </c>
      <c r="D243" s="20"/>
      <c r="E243" s="12">
        <v>15.0</v>
      </c>
      <c r="F243" s="12">
        <v>22.0</v>
      </c>
      <c r="K243" s="2"/>
      <c r="M243" s="14"/>
      <c r="N243" s="14"/>
    </row>
    <row r="244">
      <c r="B244" s="9" t="s">
        <v>4029</v>
      </c>
      <c r="C244" s="9" t="s">
        <v>4030</v>
      </c>
      <c r="D244" s="20"/>
      <c r="E244" s="12">
        <v>5.0</v>
      </c>
      <c r="F244" s="12">
        <v>4.0</v>
      </c>
      <c r="K244" s="2"/>
      <c r="M244" s="14"/>
      <c r="N244" s="14"/>
    </row>
    <row r="245">
      <c r="B245" s="9" t="s">
        <v>4031</v>
      </c>
      <c r="C245" s="9" t="s">
        <v>4032</v>
      </c>
      <c r="D245" s="20"/>
      <c r="E245" s="12">
        <v>4.0</v>
      </c>
      <c r="F245" s="12">
        <v>8.0</v>
      </c>
      <c r="K245" s="2"/>
      <c r="M245" s="14"/>
      <c r="N245" s="14"/>
    </row>
    <row r="246">
      <c r="B246" s="9" t="s">
        <v>4033</v>
      </c>
      <c r="C246" s="9" t="s">
        <v>4034</v>
      </c>
      <c r="D246" s="20"/>
      <c r="E246" s="12">
        <v>4.0</v>
      </c>
      <c r="F246" s="12">
        <v>5.0</v>
      </c>
      <c r="K246" s="2"/>
      <c r="M246" s="14"/>
      <c r="N246" s="14"/>
    </row>
    <row r="247">
      <c r="B247" s="9" t="s">
        <v>4035</v>
      </c>
      <c r="C247" s="9" t="s">
        <v>4036</v>
      </c>
      <c r="D247" s="20"/>
      <c r="E247" s="12">
        <v>7.0</v>
      </c>
      <c r="F247" s="12">
        <v>5.0</v>
      </c>
      <c r="K247" s="2"/>
      <c r="M247" s="14"/>
      <c r="N247" s="14"/>
    </row>
    <row r="248">
      <c r="B248" s="9" t="s">
        <v>4037</v>
      </c>
      <c r="C248" s="9" t="s">
        <v>4038</v>
      </c>
      <c r="D248" s="20"/>
      <c r="E248" s="12">
        <v>4.0</v>
      </c>
      <c r="F248" s="12">
        <v>4.0</v>
      </c>
      <c r="K248" s="2"/>
      <c r="M248" s="14"/>
      <c r="N248" s="14"/>
    </row>
    <row r="249">
      <c r="B249" s="9" t="s">
        <v>4039</v>
      </c>
      <c r="C249" s="9" t="s">
        <v>4040</v>
      </c>
      <c r="D249" s="20"/>
      <c r="E249" s="12">
        <v>8.0</v>
      </c>
      <c r="F249" s="12">
        <v>20.0</v>
      </c>
      <c r="K249" s="2"/>
      <c r="M249" s="14"/>
      <c r="N249" s="14"/>
    </row>
    <row r="250">
      <c r="B250" s="9" t="s">
        <v>4041</v>
      </c>
      <c r="C250" s="9" t="s">
        <v>4042</v>
      </c>
      <c r="D250" s="20"/>
      <c r="E250" s="12">
        <v>8.0</v>
      </c>
      <c r="F250" s="12">
        <v>8.0</v>
      </c>
      <c r="K250" s="2"/>
      <c r="M250" s="14"/>
      <c r="N250" s="14"/>
    </row>
    <row r="251">
      <c r="B251" s="9" t="s">
        <v>4043</v>
      </c>
      <c r="C251" s="9" t="s">
        <v>4044</v>
      </c>
      <c r="D251" s="20"/>
      <c r="E251" s="12">
        <v>10.0</v>
      </c>
      <c r="F251" s="12">
        <v>4.0</v>
      </c>
      <c r="K251" s="2"/>
      <c r="M251" s="14"/>
      <c r="N251" s="14"/>
    </row>
    <row r="252">
      <c r="B252" s="9" t="s">
        <v>4045</v>
      </c>
      <c r="C252" s="9" t="s">
        <v>4046</v>
      </c>
      <c r="D252" s="20"/>
      <c r="E252" s="12">
        <v>43.0</v>
      </c>
      <c r="F252" s="12">
        <v>5.0</v>
      </c>
      <c r="K252" s="2"/>
      <c r="M252" s="14"/>
      <c r="N252" s="14"/>
    </row>
    <row r="253">
      <c r="B253" s="9" t="s">
        <v>4047</v>
      </c>
      <c r="C253" s="9" t="s">
        <v>4048</v>
      </c>
      <c r="D253" s="20"/>
      <c r="E253" s="12">
        <v>20.0</v>
      </c>
      <c r="F253" s="12">
        <v>11.0</v>
      </c>
      <c r="K253" s="2"/>
      <c r="M253" s="14"/>
      <c r="N253" s="14"/>
    </row>
    <row r="254">
      <c r="B254" s="9" t="s">
        <v>4049</v>
      </c>
      <c r="C254" s="9" t="s">
        <v>4050</v>
      </c>
      <c r="D254" s="20"/>
      <c r="E254" s="12">
        <v>5.0</v>
      </c>
      <c r="F254" s="12">
        <v>11.0</v>
      </c>
      <c r="K254" s="2"/>
      <c r="M254" s="14"/>
      <c r="N254" s="14"/>
    </row>
    <row r="255">
      <c r="B255" s="9" t="s">
        <v>4051</v>
      </c>
      <c r="C255" s="9" t="s">
        <v>4052</v>
      </c>
      <c r="D255" s="20"/>
      <c r="E255" s="12">
        <v>4.0</v>
      </c>
      <c r="F255" s="12">
        <v>7.0</v>
      </c>
      <c r="K255" s="2"/>
      <c r="M255" s="14"/>
      <c r="N255" s="14"/>
    </row>
    <row r="256">
      <c r="B256" s="9" t="s">
        <v>4053</v>
      </c>
      <c r="C256" s="9" t="s">
        <v>4054</v>
      </c>
      <c r="D256" s="20"/>
      <c r="E256" s="12">
        <v>13.0</v>
      </c>
      <c r="F256" s="12">
        <v>34.0</v>
      </c>
      <c r="K256" s="2"/>
      <c r="M256" s="14"/>
      <c r="N256" s="14"/>
    </row>
    <row r="257">
      <c r="B257" s="9" t="s">
        <v>4055</v>
      </c>
      <c r="C257" s="9" t="s">
        <v>4056</v>
      </c>
      <c r="D257" s="20"/>
      <c r="E257" s="12">
        <v>20.0</v>
      </c>
      <c r="F257" s="12">
        <v>4.0</v>
      </c>
      <c r="K257" s="2"/>
      <c r="M257" s="14"/>
      <c r="N257" s="14"/>
    </row>
    <row r="258">
      <c r="B258" s="9" t="s">
        <v>4057</v>
      </c>
      <c r="C258" s="9" t="s">
        <v>4058</v>
      </c>
      <c r="D258" s="20"/>
      <c r="E258" s="12">
        <v>4.0</v>
      </c>
      <c r="F258" s="12">
        <v>8.0</v>
      </c>
      <c r="K258" s="2"/>
      <c r="M258" s="14"/>
      <c r="N258" s="14"/>
    </row>
    <row r="259">
      <c r="B259" s="9" t="s">
        <v>4059</v>
      </c>
      <c r="C259" s="9" t="s">
        <v>4060</v>
      </c>
      <c r="D259" s="20"/>
      <c r="E259" s="12">
        <v>37.0</v>
      </c>
      <c r="F259" s="12">
        <v>34.0</v>
      </c>
      <c r="K259" s="2"/>
      <c r="M259" s="14"/>
      <c r="N259" s="14"/>
    </row>
    <row r="260">
      <c r="B260" s="9" t="s">
        <v>4061</v>
      </c>
      <c r="C260" s="9" t="s">
        <v>4062</v>
      </c>
      <c r="D260" s="20"/>
      <c r="E260" s="12">
        <v>7.0</v>
      </c>
      <c r="F260" s="12">
        <v>4.0</v>
      </c>
      <c r="K260" s="2"/>
      <c r="M260" s="14"/>
      <c r="N260" s="14"/>
    </row>
    <row r="261">
      <c r="B261" s="9" t="s">
        <v>4063</v>
      </c>
      <c r="C261" s="9" t="s">
        <v>4064</v>
      </c>
      <c r="D261" s="20"/>
      <c r="E261" s="12">
        <v>4.0</v>
      </c>
      <c r="F261" s="12">
        <v>4.0</v>
      </c>
      <c r="K261" s="2"/>
      <c r="M261" s="14"/>
      <c r="N261" s="14"/>
    </row>
    <row r="262">
      <c r="B262" s="9" t="s">
        <v>4065</v>
      </c>
      <c r="C262" s="9" t="s">
        <v>4066</v>
      </c>
      <c r="D262" s="20"/>
      <c r="E262" s="12">
        <v>8.0</v>
      </c>
      <c r="F262" s="12">
        <v>6.0</v>
      </c>
      <c r="K262" s="2"/>
      <c r="M262" s="14"/>
      <c r="N262" s="14"/>
    </row>
    <row r="263">
      <c r="B263" s="9" t="s">
        <v>4067</v>
      </c>
      <c r="C263" s="9" t="s">
        <v>4068</v>
      </c>
      <c r="D263" s="20"/>
      <c r="E263" s="12">
        <v>41.0</v>
      </c>
      <c r="F263" s="12">
        <v>4.0</v>
      </c>
      <c r="K263" s="2"/>
      <c r="M263" s="14"/>
      <c r="N263" s="14"/>
    </row>
    <row r="264">
      <c r="B264" s="9" t="s">
        <v>4069</v>
      </c>
      <c r="C264" s="9" t="s">
        <v>4070</v>
      </c>
      <c r="D264" s="20"/>
      <c r="E264" s="12">
        <v>34.0</v>
      </c>
      <c r="F264" s="12">
        <v>4.0</v>
      </c>
      <c r="K264" s="2"/>
      <c r="M264" s="14"/>
      <c r="N264" s="14"/>
    </row>
    <row r="265">
      <c r="B265" s="9" t="s">
        <v>4071</v>
      </c>
      <c r="C265" s="9" t="s">
        <v>4072</v>
      </c>
      <c r="D265" s="20"/>
      <c r="E265" s="12">
        <v>5.0</v>
      </c>
      <c r="F265" s="12">
        <v>9.0</v>
      </c>
      <c r="K265" s="2"/>
      <c r="M265" s="14"/>
      <c r="N265" s="14"/>
    </row>
    <row r="266">
      <c r="B266" s="9" t="s">
        <v>4073</v>
      </c>
      <c r="C266" s="9" t="s">
        <v>4074</v>
      </c>
      <c r="D266" s="20"/>
      <c r="E266" s="12">
        <v>5.0</v>
      </c>
      <c r="F266" s="12">
        <v>4.0</v>
      </c>
      <c r="K266" s="2"/>
      <c r="M266" s="14"/>
      <c r="N266" s="14"/>
    </row>
    <row r="267">
      <c r="B267" s="9" t="s">
        <v>4075</v>
      </c>
      <c r="C267" s="9" t="s">
        <v>4076</v>
      </c>
      <c r="D267" s="20"/>
      <c r="E267" s="12">
        <v>4.0</v>
      </c>
      <c r="F267" s="12">
        <v>6.0</v>
      </c>
      <c r="K267" s="2"/>
      <c r="M267" s="14"/>
      <c r="N267" s="14"/>
    </row>
    <row r="268">
      <c r="B268" s="9" t="s">
        <v>4077</v>
      </c>
      <c r="C268" s="9" t="s">
        <v>4078</v>
      </c>
      <c r="D268" s="20"/>
      <c r="E268" s="12">
        <v>6.0</v>
      </c>
      <c r="F268" s="12">
        <v>195.0</v>
      </c>
      <c r="K268" s="2"/>
      <c r="M268" s="14"/>
      <c r="N268" s="14"/>
    </row>
    <row r="269">
      <c r="B269" s="9" t="s">
        <v>4079</v>
      </c>
      <c r="C269" s="9" t="s">
        <v>4080</v>
      </c>
      <c r="D269" s="20"/>
      <c r="E269" s="12">
        <v>10.0</v>
      </c>
      <c r="F269" s="12">
        <v>23.0</v>
      </c>
      <c r="K269" s="2"/>
      <c r="M269" s="14"/>
      <c r="N269" s="14"/>
    </row>
    <row r="270">
      <c r="B270" s="9" t="s">
        <v>4081</v>
      </c>
      <c r="C270" s="9" t="s">
        <v>4082</v>
      </c>
      <c r="D270" s="20"/>
      <c r="E270" s="12">
        <v>4.0</v>
      </c>
      <c r="F270" s="12">
        <v>10.0</v>
      </c>
      <c r="K270" s="2"/>
      <c r="M270" s="14"/>
      <c r="N270" s="14"/>
    </row>
    <row r="271">
      <c r="B271" s="9" t="s">
        <v>4083</v>
      </c>
      <c r="C271" s="9" t="s">
        <v>4084</v>
      </c>
      <c r="D271" s="20"/>
      <c r="E271" s="12">
        <v>5.0</v>
      </c>
      <c r="F271" s="12">
        <v>5.0</v>
      </c>
      <c r="K271" s="2"/>
      <c r="M271" s="14"/>
      <c r="N271" s="14"/>
    </row>
    <row r="272">
      <c r="B272" s="9" t="s">
        <v>4085</v>
      </c>
      <c r="C272" s="9" t="s">
        <v>4086</v>
      </c>
      <c r="D272" s="20"/>
      <c r="E272" s="12">
        <v>8.0</v>
      </c>
      <c r="F272" s="12">
        <v>4.0</v>
      </c>
      <c r="K272" s="2"/>
      <c r="M272" s="14"/>
      <c r="N272" s="14"/>
    </row>
    <row r="273">
      <c r="B273" s="9" t="s">
        <v>4087</v>
      </c>
      <c r="C273" s="9" t="s">
        <v>4088</v>
      </c>
      <c r="D273" s="20"/>
      <c r="E273" s="12">
        <v>25.0</v>
      </c>
      <c r="F273" s="12">
        <v>19.0</v>
      </c>
      <c r="K273" s="2"/>
      <c r="M273" s="14"/>
      <c r="N273" s="14"/>
    </row>
    <row r="274">
      <c r="B274" s="9" t="s">
        <v>4089</v>
      </c>
      <c r="C274" s="9" t="s">
        <v>4090</v>
      </c>
      <c r="D274" s="20"/>
      <c r="E274" s="12">
        <v>8.0</v>
      </c>
      <c r="F274" s="12">
        <v>13.0</v>
      </c>
      <c r="K274" s="2"/>
      <c r="M274" s="14"/>
      <c r="N274" s="14"/>
    </row>
    <row r="275">
      <c r="B275" s="9" t="s">
        <v>4091</v>
      </c>
      <c r="C275" s="9" t="s">
        <v>4092</v>
      </c>
      <c r="D275" s="20"/>
      <c r="E275" s="12">
        <v>59.0</v>
      </c>
      <c r="F275" s="12">
        <v>4.0</v>
      </c>
      <c r="K275" s="2"/>
      <c r="M275" s="14"/>
      <c r="N275" s="14"/>
    </row>
    <row r="276">
      <c r="B276" s="9" t="s">
        <v>4093</v>
      </c>
      <c r="C276" s="9" t="s">
        <v>4094</v>
      </c>
      <c r="D276" s="20"/>
      <c r="E276" s="12">
        <v>6.0</v>
      </c>
      <c r="F276" s="12">
        <v>7.0</v>
      </c>
      <c r="K276" s="2"/>
      <c r="M276" s="14"/>
      <c r="N276" s="14"/>
    </row>
    <row r="277">
      <c r="B277" s="9" t="s">
        <v>4095</v>
      </c>
      <c r="C277" s="9" t="s">
        <v>4096</v>
      </c>
      <c r="D277" s="20"/>
      <c r="E277" s="12">
        <v>4.0</v>
      </c>
      <c r="F277" s="12">
        <v>5.0</v>
      </c>
      <c r="K277" s="2"/>
      <c r="M277" s="14"/>
      <c r="N277" s="14"/>
    </row>
    <row r="278">
      <c r="B278" s="9" t="s">
        <v>4097</v>
      </c>
      <c r="C278" s="9" t="s">
        <v>4098</v>
      </c>
      <c r="D278" s="20"/>
      <c r="E278" s="12">
        <v>4.0</v>
      </c>
      <c r="F278" s="12">
        <v>80.0</v>
      </c>
      <c r="K278" s="2"/>
      <c r="M278" s="14"/>
      <c r="N278" s="14"/>
    </row>
    <row r="279">
      <c r="B279" s="9" t="s">
        <v>4099</v>
      </c>
      <c r="C279" s="9" t="s">
        <v>4100</v>
      </c>
      <c r="D279" s="20"/>
      <c r="E279" s="12">
        <v>16.0</v>
      </c>
      <c r="F279" s="12">
        <v>4.0</v>
      </c>
      <c r="K279" s="2"/>
      <c r="M279" s="14"/>
      <c r="N279" s="14"/>
    </row>
    <row r="280">
      <c r="B280" s="9" t="s">
        <v>4101</v>
      </c>
      <c r="C280" s="9" t="s">
        <v>4102</v>
      </c>
      <c r="D280" s="20"/>
      <c r="E280" s="12">
        <v>13.0</v>
      </c>
      <c r="F280" s="12">
        <v>4.0</v>
      </c>
      <c r="K280" s="2"/>
      <c r="M280" s="14"/>
      <c r="N280" s="14"/>
    </row>
    <row r="281">
      <c r="B281" s="9" t="s">
        <v>4103</v>
      </c>
      <c r="C281" s="9" t="s">
        <v>4104</v>
      </c>
      <c r="D281" s="20"/>
      <c r="E281" s="12">
        <v>10.0</v>
      </c>
      <c r="F281" s="12">
        <v>4.0</v>
      </c>
      <c r="K281" s="2"/>
      <c r="M281" s="14"/>
      <c r="N281" s="14"/>
    </row>
    <row r="282">
      <c r="B282" s="9" t="s">
        <v>4105</v>
      </c>
      <c r="C282" s="9" t="s">
        <v>4106</v>
      </c>
      <c r="D282" s="20"/>
      <c r="E282" s="12">
        <v>5.0</v>
      </c>
      <c r="F282" s="12">
        <v>25.0</v>
      </c>
      <c r="K282" s="2"/>
      <c r="M282" s="14"/>
      <c r="N282" s="14"/>
    </row>
    <row r="283">
      <c r="B283" s="9" t="s">
        <v>4107</v>
      </c>
      <c r="C283" s="9" t="s">
        <v>4108</v>
      </c>
      <c r="D283" s="20"/>
      <c r="E283" s="12">
        <v>8.0</v>
      </c>
      <c r="F283" s="12">
        <v>6.0</v>
      </c>
      <c r="K283" s="2"/>
      <c r="M283" s="14"/>
      <c r="N283" s="14"/>
    </row>
    <row r="284">
      <c r="B284" s="9" t="s">
        <v>4109</v>
      </c>
      <c r="C284" s="9" t="s">
        <v>4110</v>
      </c>
      <c r="D284" s="20"/>
      <c r="E284" s="12">
        <v>7.0</v>
      </c>
      <c r="F284" s="12">
        <v>5.0</v>
      </c>
      <c r="K284" s="2"/>
      <c r="M284" s="14"/>
      <c r="N284" s="14"/>
    </row>
    <row r="285">
      <c r="B285" s="9" t="s">
        <v>4111</v>
      </c>
      <c r="C285" s="9" t="s">
        <v>4112</v>
      </c>
      <c r="D285" s="20"/>
      <c r="E285" s="12">
        <v>5.0</v>
      </c>
      <c r="F285" s="12">
        <v>4.0</v>
      </c>
      <c r="K285" s="2"/>
      <c r="M285" s="14"/>
      <c r="N285" s="14"/>
    </row>
    <row r="286">
      <c r="B286" s="9" t="s">
        <v>4113</v>
      </c>
      <c r="C286" s="9" t="s">
        <v>4114</v>
      </c>
      <c r="D286" s="20"/>
      <c r="E286" s="12">
        <v>5.0</v>
      </c>
      <c r="F286" s="12">
        <v>21.0</v>
      </c>
      <c r="K286" s="2"/>
      <c r="M286" s="14"/>
      <c r="N286" s="14"/>
    </row>
    <row r="287">
      <c r="B287" s="9" t="s">
        <v>4115</v>
      </c>
      <c r="C287" s="9" t="s">
        <v>4116</v>
      </c>
      <c r="D287" s="20"/>
      <c r="E287" s="12">
        <v>4.0</v>
      </c>
      <c r="F287" s="12">
        <v>4.0</v>
      </c>
      <c r="K287" s="2"/>
      <c r="M287" s="14"/>
      <c r="N287" s="14"/>
    </row>
    <row r="288">
      <c r="B288" s="9" t="s">
        <v>4117</v>
      </c>
      <c r="C288" s="9" t="s">
        <v>4118</v>
      </c>
      <c r="D288" s="20"/>
      <c r="E288" s="12">
        <v>6.0</v>
      </c>
      <c r="F288" s="12">
        <v>4.0</v>
      </c>
      <c r="K288" s="2"/>
      <c r="M288" s="14"/>
      <c r="N288" s="14"/>
    </row>
    <row r="289">
      <c r="B289" s="9" t="s">
        <v>4119</v>
      </c>
      <c r="C289" s="9" t="s">
        <v>4120</v>
      </c>
      <c r="D289" s="20"/>
      <c r="E289" s="12">
        <v>4.0</v>
      </c>
      <c r="F289" s="12">
        <v>7.0</v>
      </c>
      <c r="K289" s="2"/>
      <c r="M289" s="14"/>
      <c r="N289" s="14"/>
    </row>
    <row r="290">
      <c r="B290" s="9" t="s">
        <v>4121</v>
      </c>
      <c r="C290" s="9" t="s">
        <v>4122</v>
      </c>
      <c r="D290" s="20"/>
      <c r="E290" s="12">
        <v>4.0</v>
      </c>
      <c r="F290" s="12">
        <v>15.0</v>
      </c>
      <c r="K290" s="2"/>
      <c r="M290" s="14"/>
      <c r="N290" s="14"/>
    </row>
    <row r="291">
      <c r="B291" s="9" t="s">
        <v>4123</v>
      </c>
      <c r="C291" s="9" t="s">
        <v>4124</v>
      </c>
      <c r="D291" s="20"/>
      <c r="E291" s="12">
        <v>6.0</v>
      </c>
      <c r="F291" s="12">
        <v>4.0</v>
      </c>
      <c r="K291" s="2"/>
      <c r="M291" s="14"/>
      <c r="N291" s="14"/>
    </row>
    <row r="292">
      <c r="B292" s="9" t="s">
        <v>4125</v>
      </c>
      <c r="C292" s="9" t="s">
        <v>4126</v>
      </c>
      <c r="D292" s="20"/>
      <c r="E292" s="12">
        <v>34.0</v>
      </c>
      <c r="F292" s="12">
        <v>11.0</v>
      </c>
      <c r="K292" s="2"/>
      <c r="M292" s="14"/>
      <c r="N292" s="14"/>
    </row>
    <row r="293">
      <c r="B293" s="9" t="s">
        <v>4127</v>
      </c>
      <c r="C293" s="9" t="s">
        <v>4128</v>
      </c>
      <c r="D293" s="20"/>
      <c r="E293" s="12">
        <v>5.0</v>
      </c>
      <c r="F293" s="12">
        <v>6.0</v>
      </c>
      <c r="K293" s="2"/>
      <c r="M293" s="14"/>
      <c r="N293" s="14"/>
    </row>
    <row r="294">
      <c r="B294" s="9" t="s">
        <v>4129</v>
      </c>
      <c r="C294" s="9" t="s">
        <v>4130</v>
      </c>
      <c r="D294" s="20"/>
      <c r="E294" s="12">
        <v>5.0</v>
      </c>
      <c r="F294" s="12">
        <v>4.0</v>
      </c>
      <c r="K294" s="2"/>
      <c r="M294" s="14"/>
      <c r="N294" s="14"/>
    </row>
    <row r="295">
      <c r="B295" s="9" t="s">
        <v>4131</v>
      </c>
      <c r="C295" s="9" t="s">
        <v>4132</v>
      </c>
      <c r="D295" s="20"/>
      <c r="E295" s="12">
        <v>27.0</v>
      </c>
      <c r="F295" s="12">
        <v>4.0</v>
      </c>
      <c r="K295" s="2"/>
      <c r="M295" s="14"/>
      <c r="N295" s="14"/>
    </row>
    <row r="296">
      <c r="B296" s="9" t="s">
        <v>4133</v>
      </c>
      <c r="C296" s="9" t="s">
        <v>4134</v>
      </c>
      <c r="D296" s="20"/>
      <c r="E296" s="12">
        <v>13.0</v>
      </c>
      <c r="F296" s="12">
        <v>12.0</v>
      </c>
      <c r="K296" s="2"/>
      <c r="M296" s="14"/>
      <c r="N296" s="14"/>
    </row>
    <row r="297">
      <c r="B297" s="9" t="s">
        <v>4135</v>
      </c>
      <c r="C297" s="9" t="s">
        <v>4136</v>
      </c>
      <c r="D297" s="20"/>
      <c r="E297" s="12">
        <v>22.0</v>
      </c>
      <c r="F297" s="12">
        <v>4.0</v>
      </c>
      <c r="K297" s="2"/>
      <c r="M297" s="14"/>
      <c r="N297" s="14"/>
    </row>
    <row r="298">
      <c r="B298" s="9" t="s">
        <v>4137</v>
      </c>
      <c r="C298" s="9" t="s">
        <v>4138</v>
      </c>
      <c r="D298" s="20"/>
      <c r="E298" s="12">
        <v>54.0</v>
      </c>
      <c r="F298" s="12">
        <v>7.0</v>
      </c>
      <c r="K298" s="2"/>
      <c r="M298" s="14"/>
      <c r="N298" s="14"/>
    </row>
    <row r="299">
      <c r="B299" s="9" t="s">
        <v>4139</v>
      </c>
      <c r="C299" s="9" t="s">
        <v>4140</v>
      </c>
      <c r="D299" s="20"/>
      <c r="E299" s="12">
        <v>4.0</v>
      </c>
      <c r="F299" s="12">
        <v>4.0</v>
      </c>
      <c r="K299" s="2"/>
      <c r="M299" s="14"/>
      <c r="N299" s="14"/>
    </row>
    <row r="300">
      <c r="B300" s="9" t="s">
        <v>4141</v>
      </c>
      <c r="C300" s="9" t="s">
        <v>4142</v>
      </c>
      <c r="D300" s="20"/>
      <c r="E300" s="12">
        <v>12.0</v>
      </c>
      <c r="F300" s="12">
        <v>69.0</v>
      </c>
      <c r="K300" s="2"/>
      <c r="M300" s="14"/>
      <c r="N300" s="14"/>
    </row>
    <row r="301">
      <c r="B301" s="9" t="s">
        <v>4143</v>
      </c>
      <c r="C301" s="9" t="s">
        <v>4144</v>
      </c>
      <c r="D301" s="20"/>
      <c r="E301" s="12">
        <v>22.0</v>
      </c>
      <c r="F301" s="12">
        <v>21.0</v>
      </c>
      <c r="K301" s="2"/>
      <c r="M301" s="14"/>
      <c r="N301" s="14"/>
    </row>
    <row r="302">
      <c r="B302" s="9" t="s">
        <v>4145</v>
      </c>
      <c r="C302" s="9" t="s">
        <v>4146</v>
      </c>
      <c r="D302" s="20"/>
      <c r="E302" s="12">
        <v>4.0</v>
      </c>
      <c r="F302" s="12">
        <v>5.0</v>
      </c>
      <c r="K302" s="2"/>
      <c r="M302" s="14"/>
      <c r="N302" s="14"/>
    </row>
    <row r="303">
      <c r="B303" s="9" t="s">
        <v>4147</v>
      </c>
      <c r="C303" s="9" t="s">
        <v>4148</v>
      </c>
      <c r="D303" s="20"/>
      <c r="E303" s="12">
        <v>4.0</v>
      </c>
      <c r="F303" s="12">
        <v>8.0</v>
      </c>
      <c r="K303" s="2"/>
      <c r="M303" s="14"/>
      <c r="N303" s="14"/>
    </row>
    <row r="304">
      <c r="B304" s="9" t="s">
        <v>4149</v>
      </c>
      <c r="C304" s="9" t="s">
        <v>4150</v>
      </c>
      <c r="D304" s="20"/>
      <c r="E304" s="12">
        <v>4.0</v>
      </c>
      <c r="F304" s="12">
        <v>23.0</v>
      </c>
      <c r="K304" s="2"/>
      <c r="M304" s="14"/>
      <c r="N304" s="14"/>
    </row>
    <row r="305">
      <c r="B305" s="9" t="s">
        <v>4151</v>
      </c>
      <c r="C305" s="9" t="s">
        <v>4152</v>
      </c>
      <c r="D305" s="20"/>
      <c r="E305" s="12">
        <v>5.0</v>
      </c>
      <c r="F305" s="12">
        <v>6.0</v>
      </c>
      <c r="K305" s="2"/>
      <c r="M305" s="14"/>
      <c r="N305" s="14"/>
    </row>
    <row r="306">
      <c r="B306" s="9" t="s">
        <v>4153</v>
      </c>
      <c r="C306" s="9" t="s">
        <v>4154</v>
      </c>
      <c r="D306" s="20"/>
      <c r="E306" s="12">
        <v>8.0</v>
      </c>
      <c r="F306" s="12">
        <v>6.0</v>
      </c>
      <c r="K306" s="2"/>
      <c r="M306" s="14"/>
      <c r="N306" s="14"/>
    </row>
    <row r="307">
      <c r="B307" s="9" t="s">
        <v>4155</v>
      </c>
      <c r="C307" s="9" t="s">
        <v>4156</v>
      </c>
      <c r="D307" s="20"/>
      <c r="E307" s="12">
        <v>11.0</v>
      </c>
      <c r="F307" s="12">
        <v>7.0</v>
      </c>
      <c r="K307" s="2"/>
      <c r="M307" s="14"/>
      <c r="N307" s="14"/>
    </row>
    <row r="308">
      <c r="B308" s="9" t="s">
        <v>4157</v>
      </c>
      <c r="C308" s="9" t="s">
        <v>4158</v>
      </c>
      <c r="D308" s="20"/>
      <c r="E308" s="12">
        <v>4.0</v>
      </c>
      <c r="F308" s="12">
        <v>8.0</v>
      </c>
      <c r="K308" s="2"/>
      <c r="M308" s="14"/>
      <c r="N308" s="14"/>
    </row>
    <row r="309">
      <c r="B309" s="9" t="s">
        <v>4159</v>
      </c>
      <c r="C309" s="9" t="s">
        <v>4160</v>
      </c>
      <c r="D309" s="20"/>
      <c r="E309" s="12">
        <v>4.0</v>
      </c>
      <c r="F309" s="12">
        <v>14.0</v>
      </c>
      <c r="K309" s="2"/>
      <c r="M309" s="14"/>
      <c r="N309" s="14"/>
    </row>
    <row r="310">
      <c r="B310" s="9" t="s">
        <v>4161</v>
      </c>
      <c r="C310" s="9" t="s">
        <v>4162</v>
      </c>
      <c r="D310" s="20"/>
      <c r="E310" s="12">
        <v>31.0</v>
      </c>
      <c r="F310" s="12">
        <v>5.0</v>
      </c>
      <c r="K310" s="2"/>
      <c r="M310" s="14"/>
      <c r="N310" s="14"/>
    </row>
    <row r="311">
      <c r="B311" s="9" t="s">
        <v>4163</v>
      </c>
      <c r="C311" s="9" t="s">
        <v>4164</v>
      </c>
      <c r="D311" s="20"/>
      <c r="E311" s="12">
        <v>6.0</v>
      </c>
      <c r="F311" s="12">
        <v>4.0</v>
      </c>
      <c r="K311" s="2"/>
      <c r="M311" s="14"/>
      <c r="N311" s="14"/>
    </row>
    <row r="312">
      <c r="B312" s="9" t="s">
        <v>4165</v>
      </c>
      <c r="C312" s="9" t="s">
        <v>4166</v>
      </c>
      <c r="D312" s="20"/>
      <c r="E312" s="12">
        <v>4.0</v>
      </c>
      <c r="F312" s="12">
        <v>29.0</v>
      </c>
      <c r="K312" s="2"/>
      <c r="M312" s="14"/>
      <c r="N312" s="14"/>
    </row>
    <row r="313">
      <c r="B313" s="9" t="s">
        <v>4167</v>
      </c>
      <c r="C313" s="9" t="s">
        <v>4168</v>
      </c>
      <c r="D313" s="20"/>
      <c r="E313" s="12">
        <v>4.0</v>
      </c>
      <c r="F313" s="12">
        <v>17.0</v>
      </c>
      <c r="K313" s="2"/>
      <c r="M313" s="14"/>
      <c r="N313" s="14"/>
    </row>
    <row r="314">
      <c r="B314" s="9" t="s">
        <v>4169</v>
      </c>
      <c r="C314" s="9" t="s">
        <v>4170</v>
      </c>
      <c r="D314" s="20"/>
      <c r="E314" s="12">
        <v>8.0</v>
      </c>
      <c r="F314" s="12">
        <v>35.0</v>
      </c>
      <c r="K314" s="2"/>
      <c r="M314" s="14"/>
      <c r="N314" s="14"/>
    </row>
    <row r="315">
      <c r="B315" s="9" t="s">
        <v>4171</v>
      </c>
      <c r="C315" s="9" t="s">
        <v>4172</v>
      </c>
      <c r="D315" s="20"/>
      <c r="E315" s="12">
        <v>4.0</v>
      </c>
      <c r="F315" s="12">
        <v>4.0</v>
      </c>
      <c r="K315" s="2"/>
      <c r="M315" s="14"/>
      <c r="N315" s="14"/>
    </row>
    <row r="316">
      <c r="B316" s="9" t="s">
        <v>4173</v>
      </c>
      <c r="C316" s="9" t="s">
        <v>4174</v>
      </c>
      <c r="D316" s="20"/>
      <c r="E316" s="12">
        <v>6.0</v>
      </c>
      <c r="F316" s="12">
        <v>8.0</v>
      </c>
      <c r="K316" s="2"/>
      <c r="M316" s="14"/>
      <c r="N316" s="14"/>
    </row>
    <row r="317">
      <c r="B317" s="9" t="s">
        <v>4175</v>
      </c>
      <c r="C317" s="9" t="s">
        <v>4176</v>
      </c>
      <c r="D317" s="20"/>
      <c r="E317" s="12">
        <v>4.0</v>
      </c>
      <c r="F317" s="12">
        <v>4.0</v>
      </c>
      <c r="K317" s="2"/>
      <c r="M317" s="14"/>
      <c r="N317" s="14"/>
    </row>
    <row r="318">
      <c r="B318" s="9" t="s">
        <v>4177</v>
      </c>
      <c r="C318" s="9" t="s">
        <v>4178</v>
      </c>
      <c r="D318" s="20"/>
      <c r="E318" s="12">
        <v>4.0</v>
      </c>
      <c r="F318" s="12">
        <v>4.0</v>
      </c>
      <c r="K318" s="2"/>
      <c r="M318" s="14"/>
      <c r="N318" s="14"/>
    </row>
    <row r="319">
      <c r="B319" s="9" t="s">
        <v>4179</v>
      </c>
      <c r="C319" s="9" t="s">
        <v>4180</v>
      </c>
      <c r="D319" s="20"/>
      <c r="E319" s="12">
        <v>51.0</v>
      </c>
      <c r="F319" s="12">
        <v>33.0</v>
      </c>
      <c r="K319" s="2"/>
      <c r="M319" s="14"/>
      <c r="N319" s="14"/>
    </row>
    <row r="320">
      <c r="B320" s="9" t="s">
        <v>4181</v>
      </c>
      <c r="C320" s="9" t="s">
        <v>4182</v>
      </c>
      <c r="D320" s="20"/>
      <c r="E320" s="12">
        <v>7.0</v>
      </c>
      <c r="F320" s="12">
        <v>4.0</v>
      </c>
      <c r="K320" s="2"/>
      <c r="M320" s="14"/>
      <c r="N320" s="14"/>
    </row>
    <row r="321">
      <c r="B321" s="9" t="s">
        <v>4183</v>
      </c>
      <c r="C321" s="9" t="s">
        <v>4184</v>
      </c>
      <c r="D321" s="20"/>
      <c r="E321" s="12">
        <v>13.0</v>
      </c>
      <c r="F321" s="12">
        <v>5.0</v>
      </c>
      <c r="K321" s="2"/>
      <c r="M321" s="14"/>
      <c r="N321" s="14"/>
    </row>
    <row r="322">
      <c r="B322" s="9" t="s">
        <v>4185</v>
      </c>
      <c r="C322" s="9" t="s">
        <v>4186</v>
      </c>
      <c r="D322" s="20"/>
      <c r="E322" s="12">
        <v>14.0</v>
      </c>
      <c r="F322" s="12">
        <v>6.0</v>
      </c>
      <c r="K322" s="2"/>
      <c r="M322" s="14"/>
      <c r="N322" s="14"/>
    </row>
    <row r="323">
      <c r="B323" s="9" t="s">
        <v>4187</v>
      </c>
      <c r="C323" s="9" t="s">
        <v>4188</v>
      </c>
      <c r="D323" s="20"/>
      <c r="E323" s="12">
        <v>4.0</v>
      </c>
      <c r="F323" s="12">
        <v>5.0</v>
      </c>
      <c r="K323" s="2"/>
      <c r="M323" s="14"/>
      <c r="N323" s="14"/>
    </row>
    <row r="324">
      <c r="B324" s="9" t="s">
        <v>4189</v>
      </c>
      <c r="C324" s="9" t="s">
        <v>4190</v>
      </c>
      <c r="D324" s="20"/>
      <c r="E324" s="12">
        <v>23.0</v>
      </c>
      <c r="F324" s="12">
        <v>12.0</v>
      </c>
      <c r="K324" s="2"/>
      <c r="M324" s="14"/>
      <c r="N324" s="14"/>
    </row>
    <row r="325">
      <c r="B325" s="9" t="s">
        <v>4191</v>
      </c>
      <c r="C325" s="9" t="s">
        <v>4192</v>
      </c>
      <c r="D325" s="20"/>
      <c r="E325" s="12">
        <v>12.0</v>
      </c>
      <c r="F325" s="12">
        <v>4.0</v>
      </c>
      <c r="K325" s="2"/>
      <c r="M325" s="14"/>
      <c r="N325" s="14"/>
    </row>
    <row r="326">
      <c r="B326" s="9" t="s">
        <v>4193</v>
      </c>
      <c r="C326" s="9" t="s">
        <v>4194</v>
      </c>
      <c r="D326" s="20"/>
      <c r="E326" s="12">
        <v>4.0</v>
      </c>
      <c r="F326" s="12">
        <v>8.0</v>
      </c>
      <c r="K326" s="2"/>
      <c r="M326" s="14"/>
      <c r="N326" s="14"/>
    </row>
    <row r="327">
      <c r="B327" s="9" t="s">
        <v>4195</v>
      </c>
      <c r="C327" s="9" t="s">
        <v>4196</v>
      </c>
      <c r="D327" s="20"/>
      <c r="E327" s="12">
        <v>6.0</v>
      </c>
      <c r="F327" s="12">
        <v>5.0</v>
      </c>
      <c r="K327" s="2"/>
      <c r="M327" s="14"/>
      <c r="N327" s="14"/>
    </row>
    <row r="328">
      <c r="B328" s="9" t="s">
        <v>4197</v>
      </c>
      <c r="C328" s="9" t="s">
        <v>4198</v>
      </c>
      <c r="D328" s="20"/>
      <c r="E328" s="12">
        <v>87.0</v>
      </c>
      <c r="F328" s="12">
        <v>30.0</v>
      </c>
      <c r="K328" s="2"/>
      <c r="M328" s="14"/>
      <c r="N328" s="14"/>
    </row>
    <row r="329">
      <c r="B329" s="9" t="s">
        <v>4199</v>
      </c>
      <c r="C329" s="9" t="s">
        <v>4200</v>
      </c>
      <c r="D329" s="20"/>
      <c r="E329" s="12">
        <v>12.0</v>
      </c>
      <c r="F329" s="12">
        <v>4.0</v>
      </c>
      <c r="K329" s="2"/>
      <c r="M329" s="14"/>
      <c r="N329" s="14"/>
    </row>
    <row r="330">
      <c r="B330" s="9" t="s">
        <v>4201</v>
      </c>
      <c r="C330" s="9" t="s">
        <v>4202</v>
      </c>
      <c r="D330" s="20"/>
      <c r="E330" s="12">
        <v>9.0</v>
      </c>
      <c r="F330" s="12">
        <v>5.0</v>
      </c>
      <c r="K330" s="2"/>
      <c r="M330" s="14"/>
      <c r="N330" s="14"/>
    </row>
    <row r="331">
      <c r="B331" s="9" t="s">
        <v>4203</v>
      </c>
      <c r="C331" s="9" t="s">
        <v>4204</v>
      </c>
      <c r="D331" s="20"/>
      <c r="E331" s="12">
        <v>4.0</v>
      </c>
      <c r="F331" s="12">
        <v>14.0</v>
      </c>
      <c r="K331" s="2"/>
      <c r="M331" s="14"/>
      <c r="N331" s="14"/>
    </row>
    <row r="332">
      <c r="B332" s="9" t="s">
        <v>4205</v>
      </c>
      <c r="C332" s="9" t="s">
        <v>4206</v>
      </c>
      <c r="D332" s="20"/>
      <c r="E332" s="12">
        <v>20.0</v>
      </c>
      <c r="F332" s="12">
        <v>8.0</v>
      </c>
      <c r="K332" s="2"/>
      <c r="M332" s="14"/>
      <c r="N332" s="14"/>
    </row>
    <row r="333">
      <c r="B333" s="9" t="s">
        <v>4207</v>
      </c>
      <c r="C333" s="9" t="s">
        <v>4208</v>
      </c>
      <c r="D333" s="20"/>
      <c r="E333" s="12">
        <v>5.0</v>
      </c>
      <c r="F333" s="12">
        <v>4.0</v>
      </c>
      <c r="K333" s="2"/>
      <c r="M333" s="14"/>
      <c r="N333" s="14"/>
    </row>
    <row r="334">
      <c r="B334" s="9" t="s">
        <v>4209</v>
      </c>
      <c r="C334" s="9" t="s">
        <v>4210</v>
      </c>
      <c r="D334" s="20"/>
      <c r="E334" s="12">
        <v>23.0</v>
      </c>
      <c r="F334" s="12">
        <v>13.0</v>
      </c>
      <c r="K334" s="2"/>
      <c r="M334" s="14"/>
      <c r="N334" s="14"/>
    </row>
    <row r="335">
      <c r="B335" s="9" t="s">
        <v>4211</v>
      </c>
      <c r="C335" s="9" t="s">
        <v>4212</v>
      </c>
      <c r="D335" s="20"/>
      <c r="E335" s="12">
        <v>9.0</v>
      </c>
      <c r="F335" s="12">
        <v>5.0</v>
      </c>
      <c r="K335" s="2"/>
      <c r="M335" s="14"/>
      <c r="N335" s="14"/>
    </row>
    <row r="336">
      <c r="B336" s="9" t="s">
        <v>4213</v>
      </c>
      <c r="C336" s="9" t="s">
        <v>4214</v>
      </c>
      <c r="D336" s="20"/>
      <c r="E336" s="12">
        <v>37.0</v>
      </c>
      <c r="F336" s="12">
        <v>10.0</v>
      </c>
      <c r="K336" s="2"/>
      <c r="M336" s="14"/>
      <c r="N336" s="14"/>
    </row>
    <row r="337">
      <c r="B337" s="9" t="s">
        <v>4215</v>
      </c>
      <c r="C337" s="9" t="s">
        <v>4216</v>
      </c>
      <c r="D337" s="20"/>
      <c r="E337" s="12">
        <v>4.0</v>
      </c>
      <c r="F337" s="12">
        <v>4.0</v>
      </c>
      <c r="K337" s="2"/>
      <c r="M337" s="14"/>
      <c r="N337" s="14"/>
    </row>
    <row r="338">
      <c r="B338" s="9" t="s">
        <v>4217</v>
      </c>
      <c r="C338" s="9" t="s">
        <v>4218</v>
      </c>
      <c r="D338" s="20"/>
      <c r="E338" s="12">
        <v>6.0</v>
      </c>
      <c r="F338" s="12">
        <v>6.0</v>
      </c>
      <c r="K338" s="2"/>
      <c r="M338" s="14"/>
      <c r="N338" s="14"/>
    </row>
    <row r="339">
      <c r="B339" s="9" t="s">
        <v>4219</v>
      </c>
      <c r="C339" s="9" t="s">
        <v>4220</v>
      </c>
      <c r="D339" s="20"/>
      <c r="E339" s="12">
        <v>13.0</v>
      </c>
      <c r="F339" s="12">
        <v>36.0</v>
      </c>
      <c r="K339" s="2"/>
      <c r="M339" s="14"/>
      <c r="N339" s="14"/>
    </row>
    <row r="340">
      <c r="B340" s="9" t="s">
        <v>4221</v>
      </c>
      <c r="C340" s="9" t="s">
        <v>4222</v>
      </c>
      <c r="D340" s="20"/>
      <c r="E340" s="12">
        <v>10.0</v>
      </c>
      <c r="F340" s="12">
        <v>17.0</v>
      </c>
      <c r="K340" s="2"/>
      <c r="M340" s="14"/>
      <c r="N340" s="14"/>
    </row>
    <row r="341">
      <c r="B341" s="9" t="s">
        <v>4223</v>
      </c>
      <c r="C341" s="9" t="s">
        <v>4224</v>
      </c>
      <c r="D341" s="20"/>
      <c r="E341" s="12">
        <v>4.0</v>
      </c>
      <c r="F341" s="12">
        <v>6.0</v>
      </c>
      <c r="K341" s="2"/>
      <c r="M341" s="14"/>
      <c r="N341" s="14"/>
    </row>
    <row r="342">
      <c r="B342" s="9" t="s">
        <v>4225</v>
      </c>
      <c r="C342" s="9" t="s">
        <v>4226</v>
      </c>
      <c r="D342" s="20"/>
      <c r="E342" s="12">
        <v>6.0</v>
      </c>
      <c r="F342" s="12">
        <v>6.0</v>
      </c>
      <c r="K342" s="2"/>
      <c r="M342" s="14"/>
      <c r="N342" s="14"/>
    </row>
    <row r="343">
      <c r="B343" s="9" t="s">
        <v>4227</v>
      </c>
      <c r="C343" s="9" t="s">
        <v>4228</v>
      </c>
      <c r="D343" s="20"/>
      <c r="E343" s="12">
        <v>15.0</v>
      </c>
      <c r="F343" s="12">
        <v>7.0</v>
      </c>
      <c r="K343" s="2"/>
      <c r="M343" s="14"/>
      <c r="N343" s="14"/>
    </row>
    <row r="344">
      <c r="B344" s="9" t="s">
        <v>4229</v>
      </c>
      <c r="C344" s="9" t="s">
        <v>4230</v>
      </c>
      <c r="D344" s="20"/>
      <c r="E344" s="12">
        <v>10.0</v>
      </c>
      <c r="F344" s="12">
        <v>4.0</v>
      </c>
      <c r="K344" s="2"/>
      <c r="M344" s="14"/>
      <c r="N344" s="14"/>
    </row>
    <row r="345">
      <c r="B345" s="9" t="s">
        <v>4231</v>
      </c>
      <c r="C345" s="9" t="s">
        <v>4232</v>
      </c>
      <c r="D345" s="20"/>
      <c r="E345" s="12">
        <v>10.0</v>
      </c>
      <c r="F345" s="12">
        <v>4.0</v>
      </c>
      <c r="K345" s="2"/>
      <c r="M345" s="14"/>
      <c r="N345" s="14"/>
    </row>
    <row r="346">
      <c r="B346" s="9" t="s">
        <v>4233</v>
      </c>
      <c r="C346" s="9" t="s">
        <v>4234</v>
      </c>
      <c r="D346" s="20"/>
      <c r="E346" s="12">
        <v>8.0</v>
      </c>
      <c r="F346" s="12">
        <v>6.0</v>
      </c>
      <c r="K346" s="2"/>
      <c r="M346" s="14"/>
      <c r="N346" s="14"/>
    </row>
    <row r="347">
      <c r="B347" s="9" t="s">
        <v>4235</v>
      </c>
      <c r="C347" s="9" t="s">
        <v>4236</v>
      </c>
      <c r="D347" s="20"/>
      <c r="E347" s="12">
        <v>9.0</v>
      </c>
      <c r="F347" s="12">
        <v>4.0</v>
      </c>
      <c r="K347" s="2"/>
      <c r="M347" s="14"/>
      <c r="N347" s="14"/>
    </row>
    <row r="348">
      <c r="B348" s="9" t="s">
        <v>4237</v>
      </c>
      <c r="C348" s="9" t="s">
        <v>4238</v>
      </c>
      <c r="D348" s="20"/>
      <c r="E348" s="12">
        <v>21.0</v>
      </c>
      <c r="F348" s="12">
        <v>4.0</v>
      </c>
      <c r="K348" s="2"/>
      <c r="M348" s="14"/>
      <c r="N348" s="14"/>
    </row>
    <row r="349">
      <c r="B349" s="9" t="s">
        <v>4239</v>
      </c>
      <c r="C349" s="9" t="s">
        <v>4240</v>
      </c>
      <c r="D349" s="20"/>
      <c r="E349" s="12">
        <v>4.0</v>
      </c>
      <c r="F349" s="12">
        <v>6.0</v>
      </c>
      <c r="K349" s="2"/>
      <c r="M349" s="14"/>
      <c r="N349" s="14"/>
    </row>
    <row r="350">
      <c r="B350" s="9" t="s">
        <v>4241</v>
      </c>
      <c r="C350" s="9" t="s">
        <v>4242</v>
      </c>
      <c r="D350" s="20"/>
      <c r="E350" s="12">
        <v>4.0</v>
      </c>
      <c r="F350" s="12">
        <v>4.0</v>
      </c>
      <c r="K350" s="2"/>
      <c r="M350" s="14"/>
      <c r="N350" s="14"/>
    </row>
    <row r="351">
      <c r="B351" s="9" t="s">
        <v>4243</v>
      </c>
      <c r="C351" s="9" t="s">
        <v>4244</v>
      </c>
      <c r="D351" s="20"/>
      <c r="E351" s="12">
        <v>8.0</v>
      </c>
      <c r="F351" s="12">
        <v>4.0</v>
      </c>
      <c r="K351" s="2"/>
      <c r="M351" s="14"/>
      <c r="N351" s="14"/>
    </row>
    <row r="352">
      <c r="B352" s="9" t="s">
        <v>4245</v>
      </c>
      <c r="C352" s="9" t="s">
        <v>4246</v>
      </c>
      <c r="D352" s="20"/>
      <c r="E352" s="12">
        <v>5.0</v>
      </c>
      <c r="F352" s="12">
        <v>15.0</v>
      </c>
      <c r="K352" s="2"/>
      <c r="M352" s="14"/>
      <c r="N352" s="14"/>
    </row>
    <row r="353">
      <c r="B353" s="9" t="s">
        <v>4247</v>
      </c>
      <c r="C353" s="9" t="s">
        <v>4248</v>
      </c>
      <c r="D353" s="20"/>
      <c r="E353" s="12">
        <v>8.0</v>
      </c>
      <c r="F353" s="12">
        <v>4.0</v>
      </c>
      <c r="K353" s="2"/>
      <c r="M353" s="14"/>
      <c r="N353" s="14"/>
    </row>
    <row r="354">
      <c r="B354" s="9" t="s">
        <v>4249</v>
      </c>
      <c r="C354" s="9" t="s">
        <v>4250</v>
      </c>
      <c r="D354" s="20"/>
      <c r="E354" s="12">
        <v>10.0</v>
      </c>
      <c r="F354" s="12">
        <v>4.0</v>
      </c>
      <c r="K354" s="2"/>
      <c r="M354" s="14"/>
      <c r="N354" s="14"/>
    </row>
    <row r="355">
      <c r="B355" s="9" t="s">
        <v>4251</v>
      </c>
      <c r="C355" s="9" t="s">
        <v>4252</v>
      </c>
      <c r="D355" s="20"/>
      <c r="E355" s="12">
        <v>6.0</v>
      </c>
      <c r="F355" s="12">
        <v>12.0</v>
      </c>
      <c r="K355" s="2"/>
      <c r="M355" s="14"/>
      <c r="N355" s="14"/>
    </row>
    <row r="356">
      <c r="B356" s="9" t="s">
        <v>4253</v>
      </c>
      <c r="C356" s="9" t="s">
        <v>4254</v>
      </c>
      <c r="D356" s="20"/>
      <c r="E356" s="12">
        <v>4.0</v>
      </c>
      <c r="F356" s="12">
        <v>4.0</v>
      </c>
      <c r="K356" s="2"/>
      <c r="M356" s="14"/>
      <c r="N356" s="14"/>
    </row>
    <row r="357">
      <c r="B357" s="9" t="s">
        <v>4255</v>
      </c>
      <c r="C357" s="9" t="s">
        <v>4256</v>
      </c>
      <c r="D357" s="20"/>
      <c r="E357" s="12">
        <v>4.0</v>
      </c>
      <c r="F357" s="12">
        <v>4.0</v>
      </c>
      <c r="K357" s="2"/>
      <c r="M357" s="14"/>
      <c r="N357" s="14"/>
    </row>
    <row r="358">
      <c r="B358" s="9" t="s">
        <v>4257</v>
      </c>
      <c r="C358" s="9" t="s">
        <v>4258</v>
      </c>
      <c r="D358" s="20"/>
      <c r="E358" s="12">
        <v>4.0</v>
      </c>
      <c r="F358" s="12">
        <v>4.0</v>
      </c>
      <c r="K358" s="2"/>
      <c r="M358" s="14"/>
      <c r="N358" s="14"/>
    </row>
    <row r="359">
      <c r="B359" s="9" t="s">
        <v>4259</v>
      </c>
      <c r="C359" s="9" t="s">
        <v>4260</v>
      </c>
      <c r="D359" s="20"/>
      <c r="E359" s="12">
        <v>4.0</v>
      </c>
      <c r="F359" s="12">
        <v>4.0</v>
      </c>
      <c r="K359" s="2"/>
      <c r="M359" s="14"/>
      <c r="N359" s="14"/>
    </row>
    <row r="360">
      <c r="B360" s="9" t="s">
        <v>4261</v>
      </c>
      <c r="C360" s="9" t="s">
        <v>4262</v>
      </c>
      <c r="D360" s="20"/>
      <c r="E360" s="12">
        <v>18.0</v>
      </c>
      <c r="F360" s="12">
        <v>6.0</v>
      </c>
      <c r="K360" s="2"/>
      <c r="M360" s="14"/>
      <c r="N360" s="14"/>
    </row>
    <row r="361">
      <c r="B361" s="9" t="s">
        <v>4263</v>
      </c>
      <c r="C361" s="9" t="s">
        <v>4264</v>
      </c>
      <c r="D361" s="20"/>
      <c r="E361" s="12">
        <v>5.0</v>
      </c>
      <c r="F361" s="12">
        <v>19.0</v>
      </c>
      <c r="K361" s="2"/>
      <c r="M361" s="14"/>
      <c r="N361" s="14"/>
    </row>
    <row r="362">
      <c r="B362" s="9" t="s">
        <v>4265</v>
      </c>
      <c r="C362" s="9" t="s">
        <v>4266</v>
      </c>
      <c r="D362" s="20"/>
      <c r="E362" s="12">
        <v>8.0</v>
      </c>
      <c r="F362" s="12">
        <v>10.0</v>
      </c>
      <c r="K362" s="2"/>
      <c r="M362" s="14"/>
      <c r="N362" s="14"/>
    </row>
    <row r="363">
      <c r="B363" s="9" t="s">
        <v>4267</v>
      </c>
      <c r="C363" s="9" t="s">
        <v>4268</v>
      </c>
      <c r="D363" s="20"/>
      <c r="E363" s="12">
        <v>5.0</v>
      </c>
      <c r="F363" s="12">
        <v>5.0</v>
      </c>
      <c r="K363" s="2"/>
      <c r="M363" s="14"/>
      <c r="N363" s="14"/>
    </row>
    <row r="364">
      <c r="B364" s="9" t="s">
        <v>4269</v>
      </c>
      <c r="C364" s="9" t="s">
        <v>4270</v>
      </c>
      <c r="D364" s="20"/>
      <c r="E364" s="12">
        <v>36.0</v>
      </c>
      <c r="F364" s="12">
        <v>4.0</v>
      </c>
      <c r="K364" s="2"/>
      <c r="M364" s="14"/>
      <c r="N364" s="14"/>
    </row>
    <row r="365">
      <c r="B365" s="9" t="s">
        <v>4271</v>
      </c>
      <c r="C365" s="9" t="s">
        <v>4272</v>
      </c>
      <c r="D365" s="20"/>
      <c r="E365" s="12">
        <v>13.0</v>
      </c>
      <c r="F365" s="12">
        <v>4.0</v>
      </c>
      <c r="K365" s="2"/>
      <c r="M365" s="14"/>
      <c r="N365" s="14"/>
    </row>
    <row r="366">
      <c r="B366" s="9" t="s">
        <v>4273</v>
      </c>
      <c r="C366" s="9" t="s">
        <v>4274</v>
      </c>
      <c r="D366" s="20"/>
      <c r="E366" s="12">
        <v>42.0</v>
      </c>
      <c r="F366" s="12">
        <v>4.0</v>
      </c>
      <c r="K366" s="2"/>
      <c r="M366" s="14"/>
      <c r="N366" s="14"/>
    </row>
    <row r="367">
      <c r="B367" s="9" t="s">
        <v>4275</v>
      </c>
      <c r="C367" s="9" t="s">
        <v>4276</v>
      </c>
      <c r="D367" s="20"/>
      <c r="E367" s="12">
        <v>4.0</v>
      </c>
      <c r="F367" s="12">
        <v>5.0</v>
      </c>
      <c r="K367" s="2"/>
      <c r="M367" s="14"/>
      <c r="N367" s="14"/>
    </row>
    <row r="368">
      <c r="B368" s="9" t="s">
        <v>4277</v>
      </c>
      <c r="C368" s="9" t="s">
        <v>4278</v>
      </c>
      <c r="D368" s="20"/>
      <c r="E368" s="12">
        <v>6.0</v>
      </c>
      <c r="F368" s="12">
        <v>6.0</v>
      </c>
      <c r="K368" s="2"/>
      <c r="M368" s="14"/>
      <c r="N368" s="14"/>
    </row>
    <row r="369">
      <c r="B369" s="9" t="s">
        <v>4279</v>
      </c>
      <c r="C369" s="9" t="s">
        <v>4280</v>
      </c>
      <c r="D369" s="20"/>
      <c r="E369" s="12">
        <v>4.0</v>
      </c>
      <c r="F369" s="12">
        <v>23.0</v>
      </c>
      <c r="K369" s="2"/>
      <c r="M369" s="14"/>
      <c r="N369" s="14"/>
    </row>
    <row r="370">
      <c r="B370" s="9" t="s">
        <v>4281</v>
      </c>
      <c r="C370" s="9" t="s">
        <v>4282</v>
      </c>
      <c r="D370" s="20"/>
      <c r="E370" s="12">
        <v>4.0</v>
      </c>
      <c r="F370" s="12">
        <v>7.0</v>
      </c>
      <c r="K370" s="2"/>
      <c r="M370" s="14"/>
      <c r="N370" s="14"/>
    </row>
    <row r="371">
      <c r="B371" s="9" t="s">
        <v>4283</v>
      </c>
      <c r="C371" s="9" t="s">
        <v>4284</v>
      </c>
      <c r="D371" s="20"/>
      <c r="E371" s="12">
        <v>13.0</v>
      </c>
      <c r="F371" s="12">
        <v>7.0</v>
      </c>
      <c r="K371" s="2"/>
      <c r="M371" s="14"/>
      <c r="N371" s="14"/>
    </row>
    <row r="372">
      <c r="B372" s="9" t="s">
        <v>4285</v>
      </c>
      <c r="C372" s="9" t="s">
        <v>4286</v>
      </c>
      <c r="D372" s="20"/>
      <c r="E372" s="12">
        <v>7.0</v>
      </c>
      <c r="F372" s="12">
        <v>9.0</v>
      </c>
      <c r="K372" s="2"/>
      <c r="M372" s="14"/>
      <c r="N372" s="14"/>
    </row>
    <row r="373">
      <c r="B373" s="9" t="s">
        <v>4287</v>
      </c>
      <c r="C373" s="9" t="s">
        <v>4288</v>
      </c>
      <c r="D373" s="20"/>
      <c r="E373" s="12">
        <v>6.0</v>
      </c>
      <c r="F373" s="12">
        <v>6.0</v>
      </c>
      <c r="K373" s="2"/>
      <c r="M373" s="14"/>
      <c r="N373" s="14"/>
    </row>
    <row r="374">
      <c r="B374" s="9" t="s">
        <v>4289</v>
      </c>
      <c r="C374" s="9" t="s">
        <v>4290</v>
      </c>
      <c r="D374" s="20"/>
      <c r="E374" s="12">
        <v>4.0</v>
      </c>
      <c r="F374" s="12">
        <v>4.0</v>
      </c>
      <c r="K374" s="2"/>
      <c r="M374" s="14"/>
      <c r="N374" s="14"/>
    </row>
    <row r="375">
      <c r="B375" s="9" t="s">
        <v>4291</v>
      </c>
      <c r="C375" s="9" t="s">
        <v>4292</v>
      </c>
      <c r="D375" s="20"/>
      <c r="E375" s="12">
        <v>4.0</v>
      </c>
      <c r="F375" s="12">
        <v>5.0</v>
      </c>
      <c r="K375" s="2"/>
      <c r="M375" s="14"/>
      <c r="N375" s="14"/>
    </row>
    <row r="376">
      <c r="B376" s="9" t="s">
        <v>4293</v>
      </c>
      <c r="C376" s="9" t="s">
        <v>4294</v>
      </c>
      <c r="D376" s="20"/>
      <c r="E376" s="12">
        <v>32.0</v>
      </c>
      <c r="F376" s="12">
        <v>5.0</v>
      </c>
      <c r="K376" s="2"/>
      <c r="M376" s="14"/>
      <c r="N376" s="14"/>
    </row>
    <row r="377">
      <c r="B377" s="9" t="s">
        <v>4295</v>
      </c>
      <c r="C377" s="9" t="s">
        <v>4296</v>
      </c>
      <c r="D377" s="20"/>
      <c r="E377" s="12">
        <v>5.0</v>
      </c>
      <c r="F377" s="12">
        <v>22.0</v>
      </c>
      <c r="K377" s="2"/>
      <c r="M377" s="14"/>
      <c r="N377" s="14"/>
    </row>
    <row r="378">
      <c r="B378" s="9" t="s">
        <v>4297</v>
      </c>
      <c r="C378" s="9" t="s">
        <v>4298</v>
      </c>
      <c r="D378" s="20"/>
      <c r="E378" s="12">
        <v>31.0</v>
      </c>
      <c r="F378" s="12">
        <v>36.0</v>
      </c>
      <c r="K378" s="2"/>
      <c r="M378" s="14"/>
      <c r="N378" s="14"/>
    </row>
    <row r="379">
      <c r="B379" s="9" t="s">
        <v>4299</v>
      </c>
      <c r="C379" s="9" t="s">
        <v>4300</v>
      </c>
      <c r="D379" s="20"/>
      <c r="E379" s="12">
        <v>5.0</v>
      </c>
      <c r="F379" s="12">
        <v>4.0</v>
      </c>
      <c r="K379" s="2"/>
      <c r="M379" s="14"/>
      <c r="N379" s="14"/>
    </row>
    <row r="380">
      <c r="B380" s="9" t="s">
        <v>4301</v>
      </c>
      <c r="C380" s="9" t="s">
        <v>4302</v>
      </c>
      <c r="D380" s="20"/>
      <c r="E380" s="12">
        <v>5.0</v>
      </c>
      <c r="F380" s="12">
        <v>6.0</v>
      </c>
      <c r="K380" s="2"/>
      <c r="M380" s="14"/>
      <c r="N380" s="14"/>
    </row>
    <row r="381">
      <c r="B381" s="9" t="s">
        <v>4303</v>
      </c>
      <c r="C381" s="9" t="s">
        <v>4304</v>
      </c>
      <c r="D381" s="20"/>
      <c r="E381" s="12">
        <v>8.0</v>
      </c>
      <c r="F381" s="12">
        <v>15.0</v>
      </c>
      <c r="K381" s="2"/>
      <c r="M381" s="14"/>
      <c r="N381" s="14"/>
    </row>
    <row r="382">
      <c r="B382" s="9" t="s">
        <v>4305</v>
      </c>
      <c r="C382" s="9" t="s">
        <v>4306</v>
      </c>
      <c r="D382" s="20"/>
      <c r="E382" s="12">
        <v>5.0</v>
      </c>
      <c r="F382" s="12">
        <v>5.0</v>
      </c>
      <c r="K382" s="2"/>
      <c r="M382" s="14"/>
      <c r="N382" s="14"/>
    </row>
    <row r="383">
      <c r="B383" s="9" t="s">
        <v>4307</v>
      </c>
      <c r="C383" s="9" t="s">
        <v>4308</v>
      </c>
      <c r="D383" s="20"/>
      <c r="E383" s="12">
        <v>8.0</v>
      </c>
      <c r="F383" s="12">
        <v>7.0</v>
      </c>
      <c r="K383" s="2"/>
      <c r="M383" s="14"/>
      <c r="N383" s="14"/>
    </row>
    <row r="384">
      <c r="B384" s="9" t="s">
        <v>4309</v>
      </c>
      <c r="C384" s="9" t="s">
        <v>4310</v>
      </c>
      <c r="D384" s="20"/>
      <c r="E384" s="12">
        <v>4.0</v>
      </c>
      <c r="F384" s="12">
        <v>4.0</v>
      </c>
      <c r="K384" s="2"/>
      <c r="M384" s="14"/>
      <c r="N384" s="14"/>
    </row>
    <row r="385">
      <c r="B385" s="9" t="s">
        <v>4311</v>
      </c>
      <c r="C385" s="9" t="s">
        <v>4312</v>
      </c>
      <c r="D385" s="20"/>
      <c r="E385" s="12">
        <v>26.0</v>
      </c>
      <c r="F385" s="12">
        <v>32.0</v>
      </c>
      <c r="K385" s="2"/>
      <c r="M385" s="14"/>
      <c r="N385" s="14"/>
    </row>
    <row r="386">
      <c r="B386" s="9" t="s">
        <v>4313</v>
      </c>
      <c r="C386" s="9" t="s">
        <v>4314</v>
      </c>
      <c r="D386" s="20"/>
      <c r="E386" s="12">
        <v>11.0</v>
      </c>
      <c r="F386" s="12">
        <v>4.0</v>
      </c>
      <c r="K386" s="2"/>
      <c r="M386" s="14"/>
      <c r="N386" s="14"/>
    </row>
    <row r="387">
      <c r="B387" s="9" t="s">
        <v>4315</v>
      </c>
      <c r="C387" s="9" t="s">
        <v>4316</v>
      </c>
      <c r="D387" s="20"/>
      <c r="E387" s="12">
        <v>11.0</v>
      </c>
      <c r="F387" s="12">
        <v>6.0</v>
      </c>
      <c r="K387" s="2"/>
      <c r="M387" s="14"/>
      <c r="N387" s="14"/>
    </row>
    <row r="388">
      <c r="B388" s="9" t="s">
        <v>4317</v>
      </c>
      <c r="C388" s="9" t="s">
        <v>4318</v>
      </c>
      <c r="D388" s="20"/>
      <c r="E388" s="12">
        <v>6.0</v>
      </c>
      <c r="F388" s="12">
        <v>29.0</v>
      </c>
      <c r="K388" s="2"/>
      <c r="M388" s="14"/>
      <c r="N388" s="14"/>
    </row>
    <row r="389">
      <c r="B389" s="9" t="s">
        <v>4319</v>
      </c>
      <c r="C389" s="9" t="s">
        <v>4320</v>
      </c>
      <c r="D389" s="20"/>
      <c r="E389" s="12">
        <v>5.0</v>
      </c>
      <c r="F389" s="12">
        <v>11.0</v>
      </c>
      <c r="K389" s="2"/>
      <c r="M389" s="14"/>
      <c r="N389" s="14"/>
    </row>
    <row r="390">
      <c r="B390" s="9" t="s">
        <v>4321</v>
      </c>
      <c r="C390" s="9" t="s">
        <v>4322</v>
      </c>
      <c r="D390" s="20"/>
      <c r="E390" s="12">
        <v>17.0</v>
      </c>
      <c r="F390" s="12">
        <v>19.0</v>
      </c>
      <c r="K390" s="2"/>
      <c r="M390" s="14"/>
      <c r="N390" s="14"/>
    </row>
    <row r="391">
      <c r="B391" s="9" t="s">
        <v>4323</v>
      </c>
      <c r="C391" s="9" t="s">
        <v>4324</v>
      </c>
      <c r="D391" s="20"/>
      <c r="E391" s="12">
        <v>10.0</v>
      </c>
      <c r="F391" s="12">
        <v>9.0</v>
      </c>
      <c r="K391" s="2"/>
      <c r="M391" s="14"/>
      <c r="N391" s="14"/>
    </row>
    <row r="392">
      <c r="B392" s="9" t="s">
        <v>4325</v>
      </c>
      <c r="C392" s="9" t="s">
        <v>4326</v>
      </c>
      <c r="D392" s="20"/>
      <c r="E392" s="12">
        <v>12.0</v>
      </c>
      <c r="F392" s="12">
        <v>7.0</v>
      </c>
      <c r="K392" s="2"/>
      <c r="M392" s="14"/>
      <c r="N392" s="14"/>
    </row>
    <row r="393">
      <c r="B393" s="9" t="s">
        <v>4327</v>
      </c>
      <c r="C393" s="9" t="s">
        <v>4328</v>
      </c>
      <c r="D393" s="20"/>
      <c r="E393" s="12">
        <v>16.0</v>
      </c>
      <c r="F393" s="12">
        <v>11.0</v>
      </c>
      <c r="K393" s="2"/>
      <c r="M393" s="14"/>
      <c r="N393" s="14"/>
    </row>
    <row r="394">
      <c r="B394" s="9" t="s">
        <v>4329</v>
      </c>
      <c r="C394" s="9" t="s">
        <v>4330</v>
      </c>
      <c r="D394" s="20"/>
      <c r="E394" s="12">
        <v>17.0</v>
      </c>
      <c r="F394" s="12">
        <v>9.0</v>
      </c>
      <c r="K394" s="2"/>
      <c r="M394" s="14"/>
      <c r="N394" s="14"/>
    </row>
    <row r="395">
      <c r="B395" s="9" t="s">
        <v>4331</v>
      </c>
      <c r="C395" s="9" t="s">
        <v>4332</v>
      </c>
      <c r="D395" s="20"/>
      <c r="E395" s="12">
        <v>29.0</v>
      </c>
      <c r="F395" s="12">
        <v>9.0</v>
      </c>
      <c r="K395" s="2"/>
      <c r="M395" s="14"/>
      <c r="N395" s="14"/>
    </row>
    <row r="396">
      <c r="B396" s="9" t="s">
        <v>4333</v>
      </c>
      <c r="C396" s="9" t="s">
        <v>4334</v>
      </c>
      <c r="D396" s="20"/>
      <c r="E396" s="12">
        <v>7.0</v>
      </c>
      <c r="F396" s="12">
        <v>10.0</v>
      </c>
      <c r="K396" s="2"/>
      <c r="M396" s="14"/>
      <c r="N396" s="14"/>
    </row>
    <row r="397">
      <c r="B397" s="9" t="s">
        <v>4335</v>
      </c>
      <c r="C397" s="9" t="s">
        <v>4336</v>
      </c>
      <c r="D397" s="20"/>
      <c r="E397" s="12">
        <v>21.0</v>
      </c>
      <c r="F397" s="12">
        <v>14.0</v>
      </c>
      <c r="K397" s="2"/>
      <c r="M397" s="14"/>
      <c r="N397" s="14"/>
    </row>
    <row r="398">
      <c r="B398" s="9" t="s">
        <v>4337</v>
      </c>
      <c r="C398" s="9" t="s">
        <v>4338</v>
      </c>
      <c r="D398" s="20"/>
      <c r="E398" s="12">
        <v>4.0</v>
      </c>
      <c r="F398" s="12">
        <v>4.0</v>
      </c>
      <c r="K398" s="2"/>
      <c r="M398" s="14"/>
      <c r="N398" s="14"/>
    </row>
    <row r="399">
      <c r="B399" s="9" t="s">
        <v>4339</v>
      </c>
      <c r="C399" s="9" t="s">
        <v>4340</v>
      </c>
      <c r="D399" s="20"/>
      <c r="E399" s="12">
        <v>4.0</v>
      </c>
      <c r="F399" s="12">
        <v>6.0</v>
      </c>
      <c r="K399" s="2"/>
      <c r="M399" s="14"/>
      <c r="N399" s="14"/>
    </row>
    <row r="400">
      <c r="B400" s="9" t="s">
        <v>4341</v>
      </c>
      <c r="C400" s="9" t="s">
        <v>4342</v>
      </c>
      <c r="D400" s="20"/>
      <c r="E400" s="12">
        <v>7.0</v>
      </c>
      <c r="F400" s="12">
        <v>25.0</v>
      </c>
      <c r="K400" s="2"/>
      <c r="M400" s="14"/>
      <c r="N400" s="14"/>
    </row>
    <row r="401">
      <c r="B401" s="9" t="s">
        <v>4343</v>
      </c>
      <c r="C401" s="9" t="s">
        <v>4344</v>
      </c>
      <c r="D401" s="20"/>
      <c r="E401" s="12">
        <v>35.0</v>
      </c>
      <c r="F401" s="12">
        <v>10.0</v>
      </c>
      <c r="K401" s="2"/>
      <c r="M401" s="14"/>
      <c r="N401" s="14"/>
    </row>
    <row r="402">
      <c r="B402" s="9" t="s">
        <v>4345</v>
      </c>
      <c r="C402" s="9" t="s">
        <v>4346</v>
      </c>
      <c r="D402" s="20"/>
      <c r="E402" s="12">
        <v>5.0</v>
      </c>
      <c r="F402" s="12">
        <v>4.0</v>
      </c>
      <c r="K402" s="2"/>
      <c r="M402" s="14"/>
      <c r="N402" s="14"/>
    </row>
    <row r="403">
      <c r="B403" s="9" t="s">
        <v>4347</v>
      </c>
      <c r="C403" s="9" t="s">
        <v>4348</v>
      </c>
      <c r="D403" s="20"/>
      <c r="E403" s="12">
        <v>5.0</v>
      </c>
      <c r="F403" s="12">
        <v>4.0</v>
      </c>
      <c r="K403" s="2"/>
      <c r="M403" s="14"/>
      <c r="N403" s="14"/>
    </row>
    <row r="404">
      <c r="B404" s="9" t="s">
        <v>4349</v>
      </c>
      <c r="C404" s="9" t="s">
        <v>4350</v>
      </c>
      <c r="D404" s="20"/>
      <c r="E404" s="12">
        <v>23.0</v>
      </c>
      <c r="F404" s="12">
        <v>14.0</v>
      </c>
      <c r="K404" s="2"/>
      <c r="M404" s="14"/>
      <c r="N404" s="14"/>
    </row>
    <row r="405">
      <c r="B405" s="9" t="s">
        <v>4351</v>
      </c>
      <c r="C405" s="9" t="s">
        <v>4352</v>
      </c>
      <c r="D405" s="20"/>
      <c r="E405" s="12">
        <v>4.0</v>
      </c>
      <c r="F405" s="12">
        <v>12.0</v>
      </c>
      <c r="K405" s="2"/>
      <c r="M405" s="14"/>
      <c r="N405" s="14"/>
    </row>
    <row r="406">
      <c r="B406" s="9" t="s">
        <v>4353</v>
      </c>
      <c r="C406" s="9" t="s">
        <v>4354</v>
      </c>
      <c r="D406" s="20"/>
      <c r="E406" s="12">
        <v>38.0</v>
      </c>
      <c r="F406" s="12">
        <v>20.0</v>
      </c>
      <c r="K406" s="2"/>
      <c r="M406" s="14"/>
      <c r="N406" s="14"/>
    </row>
    <row r="407">
      <c r="B407" s="9" t="s">
        <v>4355</v>
      </c>
      <c r="C407" s="9" t="s">
        <v>4356</v>
      </c>
      <c r="D407" s="20"/>
      <c r="E407" s="12">
        <v>16.0</v>
      </c>
      <c r="F407" s="12">
        <v>7.0</v>
      </c>
      <c r="K407" s="2"/>
      <c r="M407" s="14"/>
      <c r="N407" s="14"/>
    </row>
    <row r="408">
      <c r="B408" s="9" t="s">
        <v>4357</v>
      </c>
      <c r="C408" s="9" t="s">
        <v>4358</v>
      </c>
      <c r="D408" s="20"/>
      <c r="E408" s="12">
        <v>5.0</v>
      </c>
      <c r="F408" s="12">
        <v>4.0</v>
      </c>
      <c r="K408" s="2"/>
      <c r="M408" s="14"/>
      <c r="N408" s="14"/>
    </row>
    <row r="409">
      <c r="B409" s="9" t="s">
        <v>4359</v>
      </c>
      <c r="C409" s="9" t="s">
        <v>4360</v>
      </c>
      <c r="D409" s="20"/>
      <c r="E409" s="12">
        <v>6.0</v>
      </c>
      <c r="F409" s="12">
        <v>4.0</v>
      </c>
      <c r="K409" s="2"/>
      <c r="M409" s="14"/>
      <c r="N409" s="14"/>
    </row>
    <row r="410">
      <c r="B410" s="9" t="s">
        <v>4361</v>
      </c>
      <c r="C410" s="9" t="s">
        <v>4362</v>
      </c>
      <c r="D410" s="20"/>
      <c r="E410" s="12">
        <v>4.0</v>
      </c>
      <c r="F410" s="12">
        <v>5.0</v>
      </c>
      <c r="K410" s="2"/>
      <c r="M410" s="14"/>
      <c r="N410" s="14"/>
    </row>
    <row r="411">
      <c r="B411" s="9" t="s">
        <v>4363</v>
      </c>
      <c r="C411" s="9" t="s">
        <v>4364</v>
      </c>
      <c r="D411" s="20"/>
      <c r="E411" s="12">
        <v>4.0</v>
      </c>
      <c r="F411" s="12">
        <v>4.0</v>
      </c>
      <c r="K411" s="2"/>
      <c r="M411" s="14"/>
      <c r="N411" s="14"/>
    </row>
    <row r="412">
      <c r="B412" s="9" t="s">
        <v>4365</v>
      </c>
      <c r="C412" s="9" t="s">
        <v>4366</v>
      </c>
      <c r="D412" s="20"/>
      <c r="E412" s="12">
        <v>5.0</v>
      </c>
      <c r="F412" s="12">
        <v>10.0</v>
      </c>
      <c r="K412" s="2"/>
      <c r="M412" s="14"/>
      <c r="N412" s="14"/>
    </row>
    <row r="413">
      <c r="B413" s="9" t="s">
        <v>4367</v>
      </c>
      <c r="C413" s="9" t="s">
        <v>4368</v>
      </c>
      <c r="D413" s="20"/>
      <c r="E413" s="12">
        <v>8.0</v>
      </c>
      <c r="F413" s="12">
        <v>9.0</v>
      </c>
      <c r="K413" s="2"/>
      <c r="M413" s="14"/>
      <c r="N413" s="14"/>
    </row>
    <row r="414">
      <c r="B414" s="9" t="s">
        <v>4369</v>
      </c>
      <c r="C414" s="9" t="s">
        <v>4370</v>
      </c>
      <c r="D414" s="20"/>
      <c r="E414" s="12">
        <v>22.0</v>
      </c>
      <c r="F414" s="12">
        <v>9.0</v>
      </c>
      <c r="K414" s="2"/>
      <c r="M414" s="14"/>
      <c r="N414" s="14"/>
    </row>
    <row r="415">
      <c r="B415" s="9" t="s">
        <v>4371</v>
      </c>
      <c r="C415" s="9" t="s">
        <v>4372</v>
      </c>
      <c r="D415" s="20"/>
      <c r="E415" s="12">
        <v>10.0</v>
      </c>
      <c r="F415" s="12">
        <v>12.0</v>
      </c>
      <c r="K415" s="2"/>
      <c r="M415" s="14"/>
      <c r="N415" s="14"/>
    </row>
    <row r="416">
      <c r="B416" s="9" t="s">
        <v>4373</v>
      </c>
      <c r="C416" s="9" t="s">
        <v>4374</v>
      </c>
      <c r="D416" s="20"/>
      <c r="E416" s="12">
        <v>7.0</v>
      </c>
      <c r="F416" s="12">
        <v>4.0</v>
      </c>
      <c r="K416" s="2"/>
      <c r="M416" s="14"/>
      <c r="N416" s="14"/>
    </row>
    <row r="417">
      <c r="B417" s="9" t="s">
        <v>4375</v>
      </c>
      <c r="C417" s="9" t="s">
        <v>4376</v>
      </c>
      <c r="D417" s="20"/>
      <c r="E417" s="12">
        <v>11.0</v>
      </c>
      <c r="F417" s="12">
        <v>52.0</v>
      </c>
      <c r="K417" s="2"/>
      <c r="M417" s="14"/>
      <c r="N417" s="14"/>
    </row>
    <row r="418">
      <c r="B418" s="9" t="s">
        <v>4377</v>
      </c>
      <c r="C418" s="9" t="s">
        <v>4378</v>
      </c>
      <c r="D418" s="20"/>
      <c r="E418" s="12">
        <v>20.0</v>
      </c>
      <c r="F418" s="12">
        <v>19.0</v>
      </c>
      <c r="K418" s="2"/>
      <c r="M418" s="14"/>
      <c r="N418" s="14"/>
    </row>
    <row r="419">
      <c r="B419" s="9" t="s">
        <v>4379</v>
      </c>
      <c r="C419" s="9" t="s">
        <v>4380</v>
      </c>
      <c r="D419" s="20"/>
      <c r="E419" s="12">
        <v>5.0</v>
      </c>
      <c r="F419" s="12">
        <v>4.0</v>
      </c>
      <c r="K419" s="2"/>
      <c r="M419" s="14"/>
      <c r="N419" s="14"/>
    </row>
    <row r="420">
      <c r="B420" s="9" t="s">
        <v>4381</v>
      </c>
      <c r="C420" s="9" t="s">
        <v>4382</v>
      </c>
      <c r="D420" s="20"/>
      <c r="E420" s="12">
        <v>43.0</v>
      </c>
      <c r="F420" s="12">
        <v>4.0</v>
      </c>
      <c r="K420" s="2"/>
      <c r="M420" s="14"/>
      <c r="N420" s="14"/>
    </row>
    <row r="421">
      <c r="B421" s="9" t="s">
        <v>4383</v>
      </c>
      <c r="C421" s="9" t="s">
        <v>4384</v>
      </c>
      <c r="D421" s="20"/>
      <c r="E421" s="12">
        <v>31.0</v>
      </c>
      <c r="F421" s="12">
        <v>10.0</v>
      </c>
      <c r="K421" s="2"/>
      <c r="M421" s="14"/>
      <c r="N421" s="14"/>
    </row>
    <row r="422">
      <c r="B422" s="9" t="s">
        <v>4385</v>
      </c>
      <c r="C422" s="9" t="s">
        <v>4386</v>
      </c>
      <c r="D422" s="20"/>
      <c r="E422" s="12">
        <v>9.0</v>
      </c>
      <c r="F422" s="12">
        <v>5.0</v>
      </c>
      <c r="K422" s="2"/>
      <c r="M422" s="14"/>
      <c r="N422" s="14"/>
    </row>
    <row r="423">
      <c r="B423" s="9" t="s">
        <v>4387</v>
      </c>
      <c r="C423" s="9" t="s">
        <v>4388</v>
      </c>
      <c r="D423" s="20"/>
      <c r="E423" s="12">
        <v>8.0</v>
      </c>
      <c r="F423" s="12">
        <v>42.0</v>
      </c>
      <c r="K423" s="2"/>
      <c r="M423" s="14"/>
      <c r="N423" s="14"/>
    </row>
    <row r="424">
      <c r="B424" s="9" t="s">
        <v>4389</v>
      </c>
      <c r="C424" s="9" t="s">
        <v>4390</v>
      </c>
      <c r="D424" s="20"/>
      <c r="E424" s="12">
        <v>6.0</v>
      </c>
      <c r="F424" s="12">
        <v>10.0</v>
      </c>
      <c r="K424" s="2"/>
      <c r="M424" s="14"/>
      <c r="N424" s="14"/>
    </row>
    <row r="425">
      <c r="B425" s="9" t="s">
        <v>4391</v>
      </c>
      <c r="C425" s="9" t="s">
        <v>4392</v>
      </c>
      <c r="D425" s="20"/>
      <c r="E425" s="12">
        <v>14.0</v>
      </c>
      <c r="F425" s="12">
        <v>4.0</v>
      </c>
      <c r="K425" s="2"/>
      <c r="M425" s="14"/>
      <c r="N425" s="14"/>
    </row>
    <row r="426">
      <c r="B426" s="9" t="s">
        <v>4393</v>
      </c>
      <c r="C426" s="9" t="s">
        <v>4394</v>
      </c>
      <c r="D426" s="20"/>
      <c r="E426" s="12">
        <v>9.0</v>
      </c>
      <c r="F426" s="12">
        <v>11.0</v>
      </c>
      <c r="K426" s="2"/>
      <c r="M426" s="14"/>
      <c r="N426" s="14"/>
    </row>
    <row r="427">
      <c r="B427" s="9" t="s">
        <v>4395</v>
      </c>
      <c r="C427" s="9" t="s">
        <v>4396</v>
      </c>
      <c r="D427" s="20"/>
      <c r="E427" s="12">
        <v>4.0</v>
      </c>
      <c r="F427" s="12">
        <v>19.0</v>
      </c>
      <c r="K427" s="2"/>
      <c r="M427" s="14"/>
      <c r="N427" s="14"/>
    </row>
    <row r="428">
      <c r="B428" s="9" t="s">
        <v>4397</v>
      </c>
      <c r="C428" s="9" t="s">
        <v>4398</v>
      </c>
      <c r="D428" s="20"/>
      <c r="E428" s="12">
        <v>29.0</v>
      </c>
      <c r="F428" s="12">
        <v>10.0</v>
      </c>
      <c r="K428" s="2"/>
      <c r="M428" s="14"/>
      <c r="N428" s="14"/>
    </row>
    <row r="429">
      <c r="B429" s="9" t="s">
        <v>4399</v>
      </c>
      <c r="C429" s="9" t="s">
        <v>4400</v>
      </c>
      <c r="D429" s="20"/>
      <c r="E429" s="12">
        <v>37.0</v>
      </c>
      <c r="F429" s="12">
        <v>5.0</v>
      </c>
      <c r="K429" s="2"/>
      <c r="M429" s="14"/>
      <c r="N429" s="14"/>
    </row>
    <row r="430">
      <c r="B430" s="9" t="s">
        <v>4401</v>
      </c>
      <c r="C430" s="9" t="s">
        <v>4402</v>
      </c>
      <c r="D430" s="20"/>
      <c r="E430" s="12">
        <v>5.0</v>
      </c>
      <c r="F430" s="12">
        <v>12.0</v>
      </c>
      <c r="K430" s="2"/>
      <c r="M430" s="14"/>
      <c r="N430" s="14"/>
    </row>
    <row r="431">
      <c r="B431" s="9" t="s">
        <v>4403</v>
      </c>
      <c r="C431" s="9" t="s">
        <v>4404</v>
      </c>
      <c r="D431" s="20"/>
      <c r="E431" s="12">
        <v>7.0</v>
      </c>
      <c r="F431" s="12">
        <v>6.0</v>
      </c>
      <c r="K431" s="2"/>
      <c r="M431" s="14"/>
      <c r="N431" s="14"/>
    </row>
    <row r="432">
      <c r="B432" s="9" t="s">
        <v>4405</v>
      </c>
      <c r="C432" s="9" t="s">
        <v>4406</v>
      </c>
      <c r="D432" s="20"/>
      <c r="E432" s="12">
        <v>18.0</v>
      </c>
      <c r="F432" s="12">
        <v>5.0</v>
      </c>
      <c r="K432" s="2"/>
      <c r="M432" s="14"/>
      <c r="N432" s="14"/>
    </row>
    <row r="433">
      <c r="B433" s="9" t="s">
        <v>4407</v>
      </c>
      <c r="C433" s="9" t="s">
        <v>4408</v>
      </c>
      <c r="D433" s="20"/>
      <c r="E433" s="12">
        <v>13.0</v>
      </c>
      <c r="F433" s="12">
        <v>7.0</v>
      </c>
      <c r="K433" s="2"/>
      <c r="M433" s="14"/>
      <c r="N433" s="14"/>
    </row>
    <row r="434">
      <c r="B434" s="9" t="s">
        <v>4409</v>
      </c>
      <c r="C434" s="9" t="s">
        <v>4410</v>
      </c>
      <c r="D434" s="20"/>
      <c r="E434" s="12">
        <v>10.0</v>
      </c>
      <c r="F434" s="12">
        <v>6.0</v>
      </c>
      <c r="K434" s="2"/>
      <c r="M434" s="14"/>
      <c r="N434" s="14"/>
    </row>
    <row r="435">
      <c r="B435" s="9" t="s">
        <v>4411</v>
      </c>
      <c r="C435" s="9" t="s">
        <v>4412</v>
      </c>
      <c r="D435" s="20"/>
      <c r="E435" s="12">
        <v>12.0</v>
      </c>
      <c r="F435" s="12">
        <v>104.0</v>
      </c>
      <c r="K435" s="2"/>
      <c r="M435" s="14"/>
      <c r="N435" s="14"/>
    </row>
    <row r="436">
      <c r="B436" s="9" t="s">
        <v>4413</v>
      </c>
      <c r="C436" s="9" t="s">
        <v>4414</v>
      </c>
      <c r="D436" s="20"/>
      <c r="E436" s="12">
        <v>6.0</v>
      </c>
      <c r="F436" s="12">
        <v>4.0</v>
      </c>
      <c r="K436" s="2"/>
      <c r="M436" s="14"/>
      <c r="N436" s="14"/>
    </row>
    <row r="437">
      <c r="B437" s="9" t="s">
        <v>4415</v>
      </c>
      <c r="C437" s="9" t="s">
        <v>4416</v>
      </c>
      <c r="D437" s="20"/>
      <c r="E437" s="12">
        <v>9.0</v>
      </c>
      <c r="F437" s="12">
        <v>5.0</v>
      </c>
      <c r="K437" s="2"/>
      <c r="M437" s="14"/>
      <c r="N437" s="14"/>
    </row>
    <row r="438">
      <c r="B438" s="9" t="s">
        <v>4417</v>
      </c>
      <c r="C438" s="9" t="s">
        <v>4418</v>
      </c>
      <c r="D438" s="20"/>
      <c r="E438" s="12">
        <v>15.0</v>
      </c>
      <c r="F438" s="12">
        <v>4.0</v>
      </c>
      <c r="K438" s="2"/>
      <c r="M438" s="14"/>
      <c r="N438" s="14"/>
    </row>
    <row r="439">
      <c r="B439" s="9" t="s">
        <v>4419</v>
      </c>
      <c r="C439" s="9" t="s">
        <v>4420</v>
      </c>
      <c r="D439" s="20"/>
      <c r="E439" s="12">
        <v>13.0</v>
      </c>
      <c r="F439" s="12">
        <v>4.0</v>
      </c>
      <c r="K439" s="2"/>
      <c r="M439" s="14"/>
      <c r="N439" s="14"/>
    </row>
    <row r="440">
      <c r="B440" s="9" t="s">
        <v>4421</v>
      </c>
      <c r="C440" s="9" t="s">
        <v>4422</v>
      </c>
      <c r="D440" s="20"/>
      <c r="E440" s="12">
        <v>17.0</v>
      </c>
      <c r="F440" s="12">
        <v>33.0</v>
      </c>
      <c r="K440" s="2"/>
      <c r="M440" s="14"/>
      <c r="N440" s="14"/>
    </row>
    <row r="441">
      <c r="B441" s="9" t="s">
        <v>4423</v>
      </c>
      <c r="C441" s="9" t="s">
        <v>4424</v>
      </c>
      <c r="D441" s="20"/>
      <c r="E441" s="12">
        <v>6.0</v>
      </c>
      <c r="F441" s="12">
        <v>17.0</v>
      </c>
      <c r="K441" s="2"/>
      <c r="M441" s="14"/>
      <c r="N441" s="14"/>
    </row>
    <row r="442">
      <c r="B442" s="9" t="s">
        <v>4425</v>
      </c>
      <c r="C442" s="9" t="s">
        <v>4426</v>
      </c>
      <c r="D442" s="20"/>
      <c r="E442" s="12">
        <v>6.0</v>
      </c>
      <c r="F442" s="12">
        <v>10.0</v>
      </c>
      <c r="K442" s="2"/>
      <c r="M442" s="14"/>
      <c r="N442" s="14"/>
    </row>
    <row r="443">
      <c r="B443" s="9" t="s">
        <v>4427</v>
      </c>
      <c r="C443" s="9" t="s">
        <v>4428</v>
      </c>
      <c r="D443" s="20"/>
      <c r="E443" s="12">
        <v>8.0</v>
      </c>
      <c r="F443" s="12">
        <v>13.0</v>
      </c>
      <c r="K443" s="2"/>
      <c r="M443" s="14"/>
      <c r="N443" s="14"/>
    </row>
    <row r="444">
      <c r="B444" s="9" t="s">
        <v>4429</v>
      </c>
      <c r="C444" s="9" t="s">
        <v>4430</v>
      </c>
      <c r="D444" s="20"/>
      <c r="E444" s="12">
        <v>15.0</v>
      </c>
      <c r="F444" s="12">
        <v>6.0</v>
      </c>
      <c r="K444" s="2"/>
      <c r="M444" s="14"/>
      <c r="N444" s="14"/>
    </row>
    <row r="445">
      <c r="B445" s="9" t="s">
        <v>4431</v>
      </c>
      <c r="C445" s="9" t="s">
        <v>4432</v>
      </c>
      <c r="D445" s="20"/>
      <c r="E445" s="12">
        <v>5.0</v>
      </c>
      <c r="F445" s="12">
        <v>8.0</v>
      </c>
      <c r="K445" s="2"/>
      <c r="M445" s="14"/>
      <c r="N445" s="14"/>
    </row>
    <row r="446">
      <c r="B446" s="9" t="s">
        <v>4433</v>
      </c>
      <c r="C446" s="9" t="s">
        <v>4434</v>
      </c>
      <c r="D446" s="20"/>
      <c r="E446" s="12">
        <v>16.0</v>
      </c>
      <c r="F446" s="12">
        <v>4.0</v>
      </c>
      <c r="K446" s="2"/>
      <c r="M446" s="14"/>
      <c r="N446" s="14"/>
    </row>
    <row r="447">
      <c r="B447" s="9" t="s">
        <v>4435</v>
      </c>
      <c r="C447" s="9" t="s">
        <v>4436</v>
      </c>
      <c r="D447" s="20"/>
      <c r="E447" s="12">
        <v>4.0</v>
      </c>
      <c r="F447" s="12">
        <v>15.0</v>
      </c>
      <c r="K447" s="2"/>
      <c r="M447" s="14"/>
      <c r="N447" s="14"/>
    </row>
    <row r="448">
      <c r="B448" s="9" t="s">
        <v>4437</v>
      </c>
      <c r="C448" s="9" t="s">
        <v>4438</v>
      </c>
      <c r="D448" s="20"/>
      <c r="E448" s="12">
        <v>7.0</v>
      </c>
      <c r="F448" s="12">
        <v>8.0</v>
      </c>
      <c r="K448" s="2"/>
      <c r="M448" s="14"/>
      <c r="N448" s="14"/>
    </row>
    <row r="449">
      <c r="B449" s="9" t="s">
        <v>4439</v>
      </c>
      <c r="C449" s="9" t="s">
        <v>4440</v>
      </c>
      <c r="D449" s="20"/>
      <c r="E449" s="12">
        <v>9.0</v>
      </c>
      <c r="F449" s="12">
        <v>10.0</v>
      </c>
      <c r="K449" s="2"/>
      <c r="M449" s="14"/>
      <c r="N449" s="14"/>
    </row>
    <row r="450">
      <c r="B450" s="9" t="s">
        <v>4441</v>
      </c>
      <c r="C450" s="9" t="s">
        <v>4442</v>
      </c>
      <c r="D450" s="20"/>
      <c r="E450" s="12">
        <v>6.0</v>
      </c>
      <c r="F450" s="12">
        <v>5.0</v>
      </c>
      <c r="K450" s="2"/>
      <c r="M450" s="14"/>
      <c r="N450" s="14"/>
    </row>
    <row r="451">
      <c r="B451" s="9" t="s">
        <v>4443</v>
      </c>
      <c r="C451" s="9" t="s">
        <v>4444</v>
      </c>
      <c r="D451" s="20"/>
      <c r="E451" s="12">
        <v>65.0</v>
      </c>
      <c r="F451" s="12">
        <v>4.0</v>
      </c>
      <c r="K451" s="2"/>
      <c r="M451" s="14"/>
      <c r="N451" s="14"/>
    </row>
    <row r="452">
      <c r="B452" s="9" t="s">
        <v>4445</v>
      </c>
      <c r="C452" s="9" t="s">
        <v>4446</v>
      </c>
      <c r="D452" s="20"/>
      <c r="E452" s="12">
        <v>41.0</v>
      </c>
      <c r="F452" s="12">
        <v>5.0</v>
      </c>
      <c r="K452" s="2"/>
      <c r="M452" s="14"/>
      <c r="N452" s="14"/>
    </row>
    <row r="453">
      <c r="B453" s="9" t="s">
        <v>4447</v>
      </c>
      <c r="C453" s="9" t="s">
        <v>4448</v>
      </c>
      <c r="D453" s="20"/>
      <c r="E453" s="12">
        <v>4.0</v>
      </c>
      <c r="F453" s="12">
        <v>8.0</v>
      </c>
      <c r="K453" s="2"/>
      <c r="M453" s="14"/>
      <c r="N453" s="14"/>
    </row>
    <row r="454">
      <c r="B454" s="9" t="s">
        <v>4449</v>
      </c>
      <c r="C454" s="9" t="s">
        <v>4450</v>
      </c>
      <c r="D454" s="20"/>
      <c r="E454" s="12">
        <v>14.0</v>
      </c>
      <c r="F454" s="12">
        <v>4.0</v>
      </c>
      <c r="K454" s="2"/>
      <c r="M454" s="14"/>
      <c r="N454" s="14"/>
    </row>
    <row r="455">
      <c r="B455" s="9" t="s">
        <v>4451</v>
      </c>
      <c r="C455" s="9" t="s">
        <v>4452</v>
      </c>
      <c r="D455" s="20"/>
      <c r="E455" s="12">
        <v>19.0</v>
      </c>
      <c r="F455" s="12">
        <v>11.0</v>
      </c>
      <c r="K455" s="2"/>
      <c r="M455" s="14"/>
      <c r="N455" s="14"/>
    </row>
    <row r="456">
      <c r="B456" s="9" t="s">
        <v>4453</v>
      </c>
      <c r="C456" s="9" t="s">
        <v>4454</v>
      </c>
      <c r="D456" s="20"/>
      <c r="E456" s="12">
        <v>129.0</v>
      </c>
      <c r="F456" s="12">
        <v>4.0</v>
      </c>
      <c r="K456" s="2"/>
      <c r="M456" s="14"/>
      <c r="N456" s="14"/>
    </row>
    <row r="457">
      <c r="B457" s="9" t="s">
        <v>4455</v>
      </c>
      <c r="C457" s="9" t="s">
        <v>4456</v>
      </c>
      <c r="D457" s="20"/>
      <c r="E457" s="12">
        <v>6.0</v>
      </c>
      <c r="F457" s="12">
        <v>14.0</v>
      </c>
      <c r="K457" s="2"/>
      <c r="M457" s="14"/>
      <c r="N457" s="14"/>
    </row>
    <row r="458">
      <c r="B458" s="9" t="s">
        <v>4457</v>
      </c>
      <c r="C458" s="9" t="s">
        <v>4458</v>
      </c>
      <c r="D458" s="20"/>
      <c r="E458" s="12">
        <v>7.0</v>
      </c>
      <c r="F458" s="12">
        <v>10.0</v>
      </c>
      <c r="K458" s="2"/>
      <c r="M458" s="14"/>
      <c r="N458" s="14"/>
    </row>
    <row r="459">
      <c r="B459" s="9" t="s">
        <v>4459</v>
      </c>
      <c r="C459" s="9" t="s">
        <v>4460</v>
      </c>
      <c r="D459" s="20"/>
      <c r="E459" s="12">
        <v>16.0</v>
      </c>
      <c r="F459" s="12">
        <v>16.0</v>
      </c>
      <c r="K459" s="2"/>
      <c r="M459" s="14"/>
      <c r="N459" s="14"/>
    </row>
    <row r="460">
      <c r="B460" s="9" t="s">
        <v>4461</v>
      </c>
      <c r="C460" s="9" t="s">
        <v>4462</v>
      </c>
      <c r="D460" s="20"/>
      <c r="E460" s="12">
        <v>4.0</v>
      </c>
      <c r="F460" s="12">
        <v>5.0</v>
      </c>
      <c r="K460" s="2"/>
      <c r="M460" s="14"/>
      <c r="N460" s="14"/>
    </row>
    <row r="461">
      <c r="B461" s="9" t="s">
        <v>4463</v>
      </c>
      <c r="C461" s="9" t="s">
        <v>4464</v>
      </c>
      <c r="D461" s="20"/>
      <c r="E461" s="12">
        <v>4.0</v>
      </c>
      <c r="F461" s="12">
        <v>4.0</v>
      </c>
      <c r="K461" s="2"/>
      <c r="M461" s="14"/>
      <c r="N461" s="14"/>
    </row>
    <row r="462">
      <c r="B462" s="9" t="s">
        <v>4465</v>
      </c>
      <c r="C462" s="9" t="s">
        <v>4466</v>
      </c>
      <c r="D462" s="20"/>
      <c r="E462" s="12">
        <v>10.0</v>
      </c>
      <c r="F462" s="12">
        <v>5.0</v>
      </c>
      <c r="K462" s="2"/>
      <c r="M462" s="14"/>
      <c r="N462" s="14"/>
    </row>
    <row r="463">
      <c r="B463" s="9" t="s">
        <v>4467</v>
      </c>
      <c r="C463" s="9" t="s">
        <v>4468</v>
      </c>
      <c r="D463" s="20"/>
      <c r="E463" s="12">
        <v>5.0</v>
      </c>
      <c r="F463" s="12">
        <v>20.0</v>
      </c>
      <c r="K463" s="2"/>
      <c r="M463" s="14"/>
      <c r="N463" s="14"/>
    </row>
    <row r="464">
      <c r="B464" s="9" t="s">
        <v>4469</v>
      </c>
      <c r="C464" s="9" t="s">
        <v>4470</v>
      </c>
      <c r="D464" s="20"/>
      <c r="E464" s="12">
        <v>5.0</v>
      </c>
      <c r="F464" s="12">
        <v>8.0</v>
      </c>
      <c r="K464" s="2"/>
      <c r="M464" s="14"/>
      <c r="N464" s="14"/>
    </row>
    <row r="465">
      <c r="B465" s="9" t="s">
        <v>4471</v>
      </c>
      <c r="C465" s="9" t="s">
        <v>4472</v>
      </c>
      <c r="D465" s="20"/>
      <c r="E465" s="12">
        <v>39.0</v>
      </c>
      <c r="F465" s="12">
        <v>4.0</v>
      </c>
      <c r="K465" s="2"/>
      <c r="M465" s="14"/>
      <c r="N465" s="14"/>
    </row>
    <row r="466">
      <c r="B466" s="9" t="s">
        <v>4473</v>
      </c>
      <c r="C466" s="9" t="s">
        <v>4474</v>
      </c>
      <c r="D466" s="20"/>
      <c r="E466" s="12">
        <v>5.0</v>
      </c>
      <c r="F466" s="12">
        <v>6.0</v>
      </c>
      <c r="K466" s="2"/>
      <c r="M466" s="14"/>
      <c r="N466" s="14"/>
    </row>
    <row r="467">
      <c r="B467" s="9" t="s">
        <v>4475</v>
      </c>
      <c r="C467" s="9" t="s">
        <v>4476</v>
      </c>
      <c r="D467" s="20"/>
      <c r="E467" s="12">
        <v>10.0</v>
      </c>
      <c r="F467" s="12">
        <v>4.0</v>
      </c>
      <c r="K467" s="2"/>
      <c r="M467" s="14"/>
      <c r="N467" s="14"/>
    </row>
    <row r="468">
      <c r="B468" s="9" t="s">
        <v>4477</v>
      </c>
      <c r="C468" s="9" t="s">
        <v>4478</v>
      </c>
      <c r="D468" s="20"/>
      <c r="E468" s="12">
        <v>4.0</v>
      </c>
      <c r="F468" s="12">
        <v>4.0</v>
      </c>
      <c r="K468" s="2"/>
      <c r="M468" s="14"/>
      <c r="N468" s="14"/>
    </row>
    <row r="469">
      <c r="B469" s="9" t="s">
        <v>4479</v>
      </c>
      <c r="C469" s="9" t="s">
        <v>4480</v>
      </c>
      <c r="D469" s="20"/>
      <c r="E469" s="12">
        <v>5.0</v>
      </c>
      <c r="F469" s="12">
        <v>6.0</v>
      </c>
      <c r="K469" s="2"/>
      <c r="M469" s="14"/>
      <c r="N469" s="14"/>
    </row>
    <row r="470">
      <c r="B470" s="9" t="s">
        <v>4481</v>
      </c>
      <c r="C470" s="9" t="s">
        <v>4482</v>
      </c>
      <c r="D470" s="20"/>
      <c r="E470" s="12">
        <v>13.0</v>
      </c>
      <c r="F470" s="12">
        <v>5.0</v>
      </c>
      <c r="K470" s="2"/>
      <c r="M470" s="14"/>
      <c r="N470" s="14"/>
    </row>
    <row r="471">
      <c r="B471" s="9" t="s">
        <v>4483</v>
      </c>
      <c r="C471" s="9" t="s">
        <v>4484</v>
      </c>
      <c r="D471" s="20"/>
      <c r="E471" s="12">
        <v>8.0</v>
      </c>
      <c r="F471" s="12">
        <v>6.0</v>
      </c>
      <c r="K471" s="2"/>
      <c r="M471" s="14"/>
      <c r="N471" s="14"/>
    </row>
    <row r="472">
      <c r="B472" s="9" t="s">
        <v>4485</v>
      </c>
      <c r="C472" s="9" t="s">
        <v>4486</v>
      </c>
      <c r="D472" s="20"/>
      <c r="E472" s="12">
        <v>29.0</v>
      </c>
      <c r="F472" s="12">
        <v>16.0</v>
      </c>
      <c r="K472" s="2"/>
      <c r="M472" s="14"/>
      <c r="N472" s="14"/>
    </row>
    <row r="473">
      <c r="B473" s="9" t="s">
        <v>4487</v>
      </c>
      <c r="C473" s="9" t="s">
        <v>4488</v>
      </c>
      <c r="D473" s="20"/>
      <c r="E473" s="12">
        <v>42.0</v>
      </c>
      <c r="F473" s="12">
        <v>6.0</v>
      </c>
      <c r="K473" s="2"/>
      <c r="M473" s="14"/>
      <c r="N473" s="14"/>
    </row>
    <row r="474">
      <c r="B474" s="9" t="s">
        <v>4489</v>
      </c>
      <c r="C474" s="9" t="s">
        <v>4490</v>
      </c>
      <c r="D474" s="20"/>
      <c r="E474" s="12">
        <v>4.0</v>
      </c>
      <c r="F474" s="12">
        <v>7.0</v>
      </c>
      <c r="K474" s="2"/>
      <c r="M474" s="14"/>
      <c r="N474" s="14"/>
    </row>
    <row r="475">
      <c r="B475" s="9" t="s">
        <v>4491</v>
      </c>
      <c r="C475" s="9" t="s">
        <v>4492</v>
      </c>
      <c r="D475" s="20"/>
      <c r="E475" s="12">
        <v>18.0</v>
      </c>
      <c r="F475" s="12">
        <v>8.0</v>
      </c>
      <c r="K475" s="2"/>
      <c r="M475" s="14"/>
      <c r="N475" s="14"/>
    </row>
    <row r="476">
      <c r="B476" s="9" t="s">
        <v>4493</v>
      </c>
      <c r="C476" s="9" t="s">
        <v>4494</v>
      </c>
      <c r="D476" s="20"/>
      <c r="E476" s="12">
        <v>26.0</v>
      </c>
      <c r="F476" s="12">
        <v>7.0</v>
      </c>
      <c r="K476" s="2"/>
      <c r="M476" s="14"/>
      <c r="N476" s="14"/>
    </row>
    <row r="477">
      <c r="B477" s="9" t="s">
        <v>4495</v>
      </c>
      <c r="C477" s="9" t="s">
        <v>4496</v>
      </c>
      <c r="D477" s="20"/>
      <c r="E477" s="12">
        <v>7.0</v>
      </c>
      <c r="F477" s="12">
        <v>17.0</v>
      </c>
      <c r="K477" s="2"/>
      <c r="M477" s="14"/>
      <c r="N477" s="14"/>
    </row>
    <row r="478">
      <c r="B478" s="9" t="s">
        <v>4497</v>
      </c>
      <c r="C478" s="9" t="s">
        <v>4498</v>
      </c>
      <c r="D478" s="20"/>
      <c r="E478" s="12">
        <v>4.0</v>
      </c>
      <c r="F478" s="12">
        <v>6.0</v>
      </c>
      <c r="K478" s="2"/>
      <c r="M478" s="14"/>
      <c r="N478" s="14"/>
    </row>
    <row r="479">
      <c r="B479" s="9" t="s">
        <v>4499</v>
      </c>
      <c r="C479" s="9" t="s">
        <v>4500</v>
      </c>
      <c r="D479" s="20"/>
      <c r="E479" s="12">
        <v>4.0</v>
      </c>
      <c r="F479" s="12">
        <v>10.0</v>
      </c>
      <c r="K479" s="2"/>
      <c r="M479" s="14"/>
      <c r="N479" s="14"/>
    </row>
    <row r="480">
      <c r="B480" s="9" t="s">
        <v>4501</v>
      </c>
      <c r="C480" s="9" t="s">
        <v>4502</v>
      </c>
      <c r="D480" s="20"/>
      <c r="E480" s="12">
        <v>18.0</v>
      </c>
      <c r="F480" s="12">
        <v>5.0</v>
      </c>
      <c r="K480" s="2"/>
      <c r="M480" s="14"/>
      <c r="N480" s="14"/>
    </row>
    <row r="481">
      <c r="B481" s="9" t="s">
        <v>4503</v>
      </c>
      <c r="C481" s="9" t="s">
        <v>4504</v>
      </c>
      <c r="D481" s="20"/>
      <c r="E481" s="12">
        <v>4.0</v>
      </c>
      <c r="F481" s="12">
        <v>49.0</v>
      </c>
      <c r="K481" s="2"/>
      <c r="M481" s="14"/>
      <c r="N481" s="14"/>
    </row>
    <row r="482">
      <c r="B482" s="9" t="s">
        <v>4505</v>
      </c>
      <c r="C482" s="9" t="s">
        <v>4506</v>
      </c>
      <c r="D482" s="20"/>
      <c r="E482" s="12">
        <v>4.0</v>
      </c>
      <c r="F482" s="12">
        <v>8.0</v>
      </c>
      <c r="K482" s="2"/>
      <c r="M482" s="14"/>
      <c r="N482" s="14"/>
    </row>
    <row r="483">
      <c r="B483" s="9" t="s">
        <v>4507</v>
      </c>
      <c r="C483" s="9" t="s">
        <v>4508</v>
      </c>
      <c r="D483" s="20"/>
      <c r="E483" s="12">
        <v>5.0</v>
      </c>
      <c r="F483" s="12">
        <v>4.0</v>
      </c>
      <c r="K483" s="2"/>
      <c r="M483" s="14"/>
      <c r="N483" s="14"/>
    </row>
    <row r="484">
      <c r="B484" s="9" t="s">
        <v>4509</v>
      </c>
      <c r="C484" s="9" t="s">
        <v>4510</v>
      </c>
      <c r="D484" s="20"/>
      <c r="E484" s="12">
        <v>40.0</v>
      </c>
      <c r="F484" s="12">
        <v>8.0</v>
      </c>
      <c r="K484" s="2"/>
      <c r="M484" s="14"/>
      <c r="N484" s="14"/>
    </row>
    <row r="485">
      <c r="B485" s="9" t="s">
        <v>4511</v>
      </c>
      <c r="C485" s="9" t="s">
        <v>4512</v>
      </c>
      <c r="D485" s="20"/>
      <c r="E485" s="12">
        <v>13.0</v>
      </c>
      <c r="F485" s="12">
        <v>18.0</v>
      </c>
      <c r="K485" s="2"/>
      <c r="M485" s="14"/>
      <c r="N485" s="14"/>
    </row>
    <row r="486">
      <c r="B486" s="9" t="s">
        <v>4513</v>
      </c>
      <c r="C486" s="9" t="s">
        <v>4514</v>
      </c>
      <c r="D486" s="20"/>
      <c r="E486" s="12">
        <v>10.0</v>
      </c>
      <c r="F486" s="12">
        <v>6.0</v>
      </c>
      <c r="K486" s="2"/>
      <c r="M486" s="14"/>
      <c r="N486" s="14"/>
    </row>
    <row r="487">
      <c r="B487" s="9" t="s">
        <v>4515</v>
      </c>
      <c r="C487" s="9" t="s">
        <v>4516</v>
      </c>
      <c r="D487" s="20"/>
      <c r="E487" s="12">
        <v>47.0</v>
      </c>
      <c r="F487" s="12">
        <v>16.0</v>
      </c>
      <c r="K487" s="2"/>
      <c r="M487" s="14"/>
      <c r="N487" s="14"/>
    </row>
    <row r="488">
      <c r="B488" s="9" t="s">
        <v>4517</v>
      </c>
      <c r="C488" s="9" t="s">
        <v>4518</v>
      </c>
      <c r="D488" s="20"/>
      <c r="E488" s="12">
        <v>6.0</v>
      </c>
      <c r="F488" s="12">
        <v>6.0</v>
      </c>
      <c r="K488" s="2"/>
      <c r="M488" s="14"/>
      <c r="N488" s="14"/>
    </row>
    <row r="489">
      <c r="B489" s="9" t="s">
        <v>4519</v>
      </c>
      <c r="C489" s="9" t="s">
        <v>4520</v>
      </c>
      <c r="D489" s="20"/>
      <c r="E489" s="12">
        <v>4.0</v>
      </c>
      <c r="F489" s="12">
        <v>6.0</v>
      </c>
      <c r="K489" s="2"/>
      <c r="M489" s="14"/>
      <c r="N489" s="14"/>
    </row>
    <row r="490">
      <c r="B490" s="9" t="s">
        <v>4521</v>
      </c>
      <c r="C490" s="9" t="s">
        <v>4522</v>
      </c>
      <c r="D490" s="20"/>
      <c r="E490" s="12">
        <v>4.0</v>
      </c>
      <c r="F490" s="12">
        <v>6.0</v>
      </c>
      <c r="K490" s="2"/>
      <c r="M490" s="14"/>
      <c r="N490" s="14"/>
    </row>
    <row r="491">
      <c r="B491" s="9" t="s">
        <v>4523</v>
      </c>
      <c r="C491" s="9" t="s">
        <v>4524</v>
      </c>
      <c r="D491" s="20"/>
      <c r="E491" s="12">
        <v>25.0</v>
      </c>
      <c r="F491" s="12">
        <v>6.0</v>
      </c>
      <c r="K491" s="2"/>
      <c r="M491" s="14"/>
      <c r="N491" s="14"/>
    </row>
    <row r="492">
      <c r="B492" s="9" t="s">
        <v>4525</v>
      </c>
      <c r="C492" s="9" t="s">
        <v>4526</v>
      </c>
      <c r="D492" s="20"/>
      <c r="E492" s="12">
        <v>4.0</v>
      </c>
      <c r="F492" s="12">
        <v>4.0</v>
      </c>
      <c r="K492" s="2"/>
      <c r="M492" s="14"/>
      <c r="N492" s="14"/>
    </row>
    <row r="493">
      <c r="B493" s="9" t="s">
        <v>4527</v>
      </c>
      <c r="C493" s="9" t="s">
        <v>4528</v>
      </c>
      <c r="D493" s="20"/>
      <c r="E493" s="12">
        <v>7.0</v>
      </c>
      <c r="F493" s="12">
        <v>6.0</v>
      </c>
      <c r="K493" s="2"/>
      <c r="M493" s="14"/>
      <c r="N493" s="14"/>
    </row>
    <row r="494">
      <c r="B494" s="9" t="s">
        <v>4529</v>
      </c>
      <c r="C494" s="9" t="s">
        <v>4530</v>
      </c>
      <c r="D494" s="20"/>
      <c r="E494" s="12">
        <v>4.0</v>
      </c>
      <c r="F494" s="12">
        <v>4.0</v>
      </c>
      <c r="K494" s="2"/>
      <c r="M494" s="14"/>
      <c r="N494" s="14"/>
    </row>
    <row r="495">
      <c r="B495" s="9" t="s">
        <v>4531</v>
      </c>
      <c r="C495" s="9" t="s">
        <v>4532</v>
      </c>
      <c r="D495" s="20"/>
      <c r="E495" s="12">
        <v>4.0</v>
      </c>
      <c r="F495" s="12">
        <v>5.0</v>
      </c>
      <c r="K495" s="2"/>
      <c r="M495" s="14"/>
      <c r="N495" s="14"/>
    </row>
    <row r="496">
      <c r="B496" s="9" t="s">
        <v>4533</v>
      </c>
      <c r="C496" s="9" t="s">
        <v>4534</v>
      </c>
      <c r="D496" s="20"/>
      <c r="E496" s="12">
        <v>11.0</v>
      </c>
      <c r="F496" s="12">
        <v>4.0</v>
      </c>
      <c r="K496" s="2"/>
      <c r="M496" s="14"/>
      <c r="N496" s="14"/>
    </row>
    <row r="497">
      <c r="B497" s="9" t="s">
        <v>4535</v>
      </c>
      <c r="C497" s="9" t="s">
        <v>4536</v>
      </c>
      <c r="D497" s="20"/>
      <c r="E497" s="12">
        <v>19.0</v>
      </c>
      <c r="F497" s="12">
        <v>4.0</v>
      </c>
      <c r="K497" s="2"/>
      <c r="M497" s="14"/>
      <c r="N497" s="14"/>
    </row>
    <row r="498">
      <c r="B498" s="9" t="s">
        <v>4537</v>
      </c>
      <c r="C498" s="9" t="s">
        <v>4538</v>
      </c>
      <c r="D498" s="20"/>
      <c r="E498" s="12">
        <v>5.0</v>
      </c>
      <c r="F498" s="12">
        <v>4.0</v>
      </c>
      <c r="K498" s="2"/>
      <c r="M498" s="14"/>
      <c r="N498" s="14"/>
    </row>
    <row r="499">
      <c r="B499" s="9" t="s">
        <v>4539</v>
      </c>
      <c r="C499" s="9" t="s">
        <v>4540</v>
      </c>
      <c r="D499" s="20"/>
      <c r="E499" s="12">
        <v>5.0</v>
      </c>
      <c r="F499" s="12">
        <v>4.0</v>
      </c>
      <c r="K499" s="2"/>
      <c r="M499" s="14"/>
      <c r="N499" s="14"/>
    </row>
    <row r="500">
      <c r="B500" s="9" t="s">
        <v>4541</v>
      </c>
      <c r="C500" s="9" t="s">
        <v>4542</v>
      </c>
      <c r="D500" s="20"/>
      <c r="E500" s="12">
        <v>4.0</v>
      </c>
      <c r="F500" s="12">
        <v>24.0</v>
      </c>
      <c r="K500" s="2"/>
      <c r="M500" s="14"/>
      <c r="N500" s="14"/>
    </row>
    <row r="501">
      <c r="B501" s="9" t="s">
        <v>4543</v>
      </c>
      <c r="C501" s="9" t="s">
        <v>4544</v>
      </c>
      <c r="D501" s="20"/>
      <c r="E501" s="12">
        <v>7.0</v>
      </c>
      <c r="F501" s="12">
        <v>59.0</v>
      </c>
      <c r="K501" s="2"/>
      <c r="M501" s="14"/>
      <c r="N501" s="14"/>
    </row>
    <row r="502">
      <c r="B502" s="9" t="s">
        <v>4545</v>
      </c>
      <c r="C502" s="9" t="s">
        <v>4546</v>
      </c>
      <c r="D502" s="20"/>
      <c r="E502" s="12">
        <v>10.0</v>
      </c>
      <c r="F502" s="12">
        <v>5.0</v>
      </c>
      <c r="K502" s="2"/>
      <c r="M502" s="14"/>
      <c r="N502" s="14"/>
    </row>
    <row r="503">
      <c r="B503" s="9" t="s">
        <v>4547</v>
      </c>
      <c r="C503" s="9" t="s">
        <v>4548</v>
      </c>
      <c r="D503" s="20"/>
      <c r="E503" s="12">
        <v>43.0</v>
      </c>
      <c r="F503" s="12">
        <v>15.0</v>
      </c>
      <c r="K503" s="2"/>
      <c r="M503" s="14"/>
      <c r="N503" s="14"/>
    </row>
    <row r="504">
      <c r="B504" s="9" t="s">
        <v>4549</v>
      </c>
      <c r="C504" s="9" t="s">
        <v>4550</v>
      </c>
      <c r="D504" s="20"/>
      <c r="E504" s="12">
        <v>4.0</v>
      </c>
      <c r="F504" s="12">
        <v>4.0</v>
      </c>
      <c r="K504" s="2"/>
      <c r="M504" s="14"/>
      <c r="N504" s="14"/>
    </row>
    <row r="505">
      <c r="B505" s="9" t="s">
        <v>4551</v>
      </c>
      <c r="C505" s="9" t="s">
        <v>4552</v>
      </c>
      <c r="D505" s="20"/>
      <c r="E505" s="12">
        <v>19.0</v>
      </c>
      <c r="F505" s="12">
        <v>102.0</v>
      </c>
      <c r="K505" s="2"/>
      <c r="M505" s="14"/>
      <c r="N505" s="14"/>
    </row>
    <row r="506">
      <c r="B506" s="9" t="s">
        <v>4553</v>
      </c>
      <c r="C506" s="9" t="s">
        <v>4554</v>
      </c>
      <c r="D506" s="20"/>
      <c r="E506" s="12">
        <v>23.0</v>
      </c>
      <c r="F506" s="12">
        <v>8.0</v>
      </c>
      <c r="K506" s="2"/>
      <c r="M506" s="14"/>
      <c r="N506" s="14"/>
    </row>
    <row r="507">
      <c r="B507" s="9" t="s">
        <v>4555</v>
      </c>
      <c r="C507" s="9" t="s">
        <v>4556</v>
      </c>
      <c r="D507" s="20"/>
      <c r="E507" s="12">
        <v>6.0</v>
      </c>
      <c r="F507" s="12">
        <v>53.0</v>
      </c>
      <c r="K507" s="2"/>
      <c r="M507" s="14"/>
      <c r="N507" s="14"/>
    </row>
    <row r="508">
      <c r="B508" s="9" t="s">
        <v>4557</v>
      </c>
      <c r="C508" s="9" t="s">
        <v>4558</v>
      </c>
      <c r="D508" s="20"/>
      <c r="E508" s="12">
        <v>52.0</v>
      </c>
      <c r="F508" s="12">
        <v>5.0</v>
      </c>
      <c r="K508" s="2"/>
      <c r="M508" s="14"/>
      <c r="N508" s="14"/>
    </row>
    <row r="509">
      <c r="B509" s="9" t="s">
        <v>4559</v>
      </c>
      <c r="C509" s="9" t="s">
        <v>4560</v>
      </c>
      <c r="D509" s="20"/>
      <c r="E509" s="12">
        <v>29.0</v>
      </c>
      <c r="F509" s="12">
        <v>4.0</v>
      </c>
      <c r="K509" s="2"/>
      <c r="M509" s="14"/>
      <c r="N509" s="14"/>
    </row>
    <row r="510">
      <c r="B510" s="9" t="s">
        <v>4561</v>
      </c>
      <c r="C510" s="9" t="s">
        <v>4562</v>
      </c>
      <c r="D510" s="20"/>
      <c r="E510" s="12">
        <v>10.0</v>
      </c>
      <c r="F510" s="12">
        <v>10.0</v>
      </c>
      <c r="K510" s="2"/>
      <c r="M510" s="14"/>
      <c r="N510" s="14"/>
    </row>
    <row r="511">
      <c r="B511" s="9" t="s">
        <v>4563</v>
      </c>
      <c r="C511" s="9" t="s">
        <v>4564</v>
      </c>
      <c r="D511" s="20"/>
      <c r="E511" s="12">
        <v>36.0</v>
      </c>
      <c r="F511" s="12">
        <v>7.0</v>
      </c>
      <c r="K511" s="2"/>
      <c r="M511" s="14"/>
      <c r="N511" s="14"/>
    </row>
    <row r="512">
      <c r="B512" s="9" t="s">
        <v>4565</v>
      </c>
      <c r="C512" s="9" t="s">
        <v>4566</v>
      </c>
      <c r="D512" s="20"/>
      <c r="E512" s="12">
        <v>14.0</v>
      </c>
      <c r="F512" s="12">
        <v>5.0</v>
      </c>
      <c r="K512" s="2"/>
      <c r="M512" s="14"/>
      <c r="N512" s="14"/>
    </row>
    <row r="513">
      <c r="B513" s="9" t="s">
        <v>4567</v>
      </c>
      <c r="C513" s="9" t="s">
        <v>4568</v>
      </c>
      <c r="D513" s="20"/>
      <c r="E513" s="12">
        <v>4.0</v>
      </c>
      <c r="F513" s="12">
        <v>40.0</v>
      </c>
      <c r="K513" s="2"/>
      <c r="M513" s="14"/>
      <c r="N513" s="14"/>
    </row>
    <row r="514">
      <c r="B514" s="9" t="s">
        <v>4569</v>
      </c>
      <c r="C514" s="9" t="s">
        <v>4570</v>
      </c>
      <c r="D514" s="20"/>
      <c r="E514" s="12">
        <v>7.0</v>
      </c>
      <c r="F514" s="12">
        <v>9.0</v>
      </c>
      <c r="K514" s="2"/>
      <c r="M514" s="14"/>
      <c r="N514" s="14"/>
    </row>
    <row r="515">
      <c r="B515" s="9" t="s">
        <v>4571</v>
      </c>
      <c r="C515" s="9" t="s">
        <v>4572</v>
      </c>
      <c r="D515" s="20"/>
      <c r="E515" s="12">
        <v>8.0</v>
      </c>
      <c r="F515" s="12">
        <v>10.0</v>
      </c>
      <c r="K515" s="2"/>
      <c r="M515" s="14"/>
      <c r="N515" s="14"/>
    </row>
    <row r="516">
      <c r="B516" s="9" t="s">
        <v>4573</v>
      </c>
      <c r="C516" s="9" t="s">
        <v>4574</v>
      </c>
      <c r="D516" s="20"/>
      <c r="E516" s="12">
        <v>17.0</v>
      </c>
      <c r="F516" s="12">
        <v>19.0</v>
      </c>
      <c r="K516" s="2"/>
      <c r="M516" s="14"/>
      <c r="N516" s="14"/>
    </row>
    <row r="517">
      <c r="B517" s="9" t="s">
        <v>4575</v>
      </c>
      <c r="C517" s="9" t="s">
        <v>4576</v>
      </c>
      <c r="D517" s="20"/>
      <c r="E517" s="12">
        <v>5.0</v>
      </c>
      <c r="F517" s="12">
        <v>13.0</v>
      </c>
      <c r="K517" s="2"/>
      <c r="M517" s="14"/>
      <c r="N517" s="14"/>
    </row>
    <row r="518">
      <c r="B518" s="9" t="s">
        <v>4577</v>
      </c>
      <c r="C518" s="9" t="s">
        <v>4578</v>
      </c>
      <c r="D518" s="20"/>
      <c r="E518" s="12">
        <v>5.0</v>
      </c>
      <c r="F518" s="12">
        <v>8.0</v>
      </c>
      <c r="K518" s="2"/>
      <c r="M518" s="14"/>
      <c r="N518" s="14"/>
    </row>
    <row r="519">
      <c r="B519" s="9" t="s">
        <v>4579</v>
      </c>
      <c r="C519" s="9" t="s">
        <v>4580</v>
      </c>
      <c r="D519" s="20"/>
      <c r="E519" s="12">
        <v>5.0</v>
      </c>
      <c r="F519" s="12">
        <v>4.0</v>
      </c>
      <c r="K519" s="2"/>
      <c r="M519" s="14"/>
      <c r="N519" s="14"/>
    </row>
    <row r="520">
      <c r="B520" s="9" t="s">
        <v>4581</v>
      </c>
      <c r="C520" s="9" t="s">
        <v>4582</v>
      </c>
      <c r="D520" s="20"/>
      <c r="E520" s="12">
        <v>4.0</v>
      </c>
      <c r="F520" s="12">
        <v>6.0</v>
      </c>
      <c r="K520" s="2"/>
      <c r="M520" s="14"/>
      <c r="N520" s="14"/>
    </row>
    <row r="521">
      <c r="B521" s="9" t="s">
        <v>4583</v>
      </c>
      <c r="C521" s="9" t="s">
        <v>4584</v>
      </c>
      <c r="D521" s="20"/>
      <c r="E521" s="12">
        <v>164.0</v>
      </c>
      <c r="F521" s="12">
        <v>44.0</v>
      </c>
      <c r="K521" s="2"/>
      <c r="M521" s="14"/>
      <c r="N521" s="14"/>
    </row>
    <row r="522">
      <c r="B522" s="9" t="s">
        <v>4585</v>
      </c>
      <c r="C522" s="9" t="s">
        <v>4586</v>
      </c>
      <c r="D522" s="20"/>
      <c r="E522" s="12">
        <v>15.0</v>
      </c>
      <c r="F522" s="12">
        <v>42.0</v>
      </c>
      <c r="K522" s="2"/>
      <c r="M522" s="14"/>
      <c r="N522" s="14"/>
    </row>
    <row r="523">
      <c r="B523" s="9" t="s">
        <v>4587</v>
      </c>
      <c r="C523" s="9" t="s">
        <v>4588</v>
      </c>
      <c r="D523" s="20"/>
      <c r="E523" s="12">
        <v>6.0</v>
      </c>
      <c r="F523" s="12">
        <v>12.0</v>
      </c>
      <c r="K523" s="2"/>
      <c r="M523" s="14"/>
      <c r="N523" s="14"/>
    </row>
    <row r="524">
      <c r="B524" s="9" t="s">
        <v>4589</v>
      </c>
      <c r="C524" s="9" t="s">
        <v>4590</v>
      </c>
      <c r="D524" s="20"/>
      <c r="E524" s="12">
        <v>7.0</v>
      </c>
      <c r="F524" s="12">
        <v>6.0</v>
      </c>
      <c r="K524" s="2"/>
      <c r="M524" s="14"/>
      <c r="N524" s="14"/>
    </row>
    <row r="525">
      <c r="B525" s="9" t="s">
        <v>4591</v>
      </c>
      <c r="C525" s="9" t="s">
        <v>4592</v>
      </c>
      <c r="D525" s="20"/>
      <c r="E525" s="12">
        <v>4.0</v>
      </c>
      <c r="F525" s="12">
        <v>12.0</v>
      </c>
      <c r="K525" s="2"/>
      <c r="M525" s="14"/>
      <c r="N525" s="14"/>
    </row>
    <row r="526">
      <c r="B526" s="9" t="s">
        <v>4593</v>
      </c>
      <c r="C526" s="9" t="s">
        <v>4594</v>
      </c>
      <c r="D526" s="20"/>
      <c r="E526" s="12">
        <v>7.0</v>
      </c>
      <c r="F526" s="12">
        <v>12.0</v>
      </c>
      <c r="K526" s="2"/>
      <c r="M526" s="14"/>
      <c r="N526" s="14"/>
    </row>
    <row r="527">
      <c r="B527" s="9" t="s">
        <v>4595</v>
      </c>
      <c r="C527" s="9" t="s">
        <v>4596</v>
      </c>
      <c r="D527" s="20"/>
      <c r="E527" s="12">
        <v>5.0</v>
      </c>
      <c r="F527" s="12">
        <v>5.0</v>
      </c>
      <c r="K527" s="2"/>
      <c r="M527" s="14"/>
      <c r="N527" s="14"/>
    </row>
    <row r="528">
      <c r="B528" s="9" t="s">
        <v>4597</v>
      </c>
      <c r="C528" s="9" t="s">
        <v>4598</v>
      </c>
      <c r="D528" s="20"/>
      <c r="E528" s="12">
        <v>12.0</v>
      </c>
      <c r="F528" s="12">
        <v>5.0</v>
      </c>
      <c r="K528" s="2"/>
      <c r="M528" s="14"/>
      <c r="N528" s="14"/>
    </row>
    <row r="529">
      <c r="B529" s="9" t="s">
        <v>4599</v>
      </c>
      <c r="C529" s="9" t="s">
        <v>4600</v>
      </c>
      <c r="D529" s="20"/>
      <c r="E529" s="12">
        <v>7.0</v>
      </c>
      <c r="F529" s="12">
        <v>4.0</v>
      </c>
      <c r="K529" s="2"/>
      <c r="M529" s="14"/>
      <c r="N529" s="14"/>
    </row>
    <row r="530">
      <c r="B530" s="9" t="s">
        <v>4601</v>
      </c>
      <c r="C530" s="9" t="s">
        <v>4602</v>
      </c>
      <c r="D530" s="20"/>
      <c r="E530" s="12">
        <v>4.0</v>
      </c>
      <c r="F530" s="12">
        <v>6.0</v>
      </c>
      <c r="K530" s="2"/>
      <c r="M530" s="14"/>
      <c r="N530" s="14"/>
    </row>
    <row r="531">
      <c r="B531" s="9" t="s">
        <v>4603</v>
      </c>
      <c r="C531" s="9" t="s">
        <v>4604</v>
      </c>
      <c r="D531" s="20"/>
      <c r="E531" s="12">
        <v>21.0</v>
      </c>
      <c r="F531" s="12">
        <v>8.0</v>
      </c>
      <c r="K531" s="2"/>
      <c r="M531" s="14"/>
      <c r="N531" s="14"/>
    </row>
    <row r="532">
      <c r="B532" s="9" t="s">
        <v>4605</v>
      </c>
      <c r="C532" s="9" t="s">
        <v>4606</v>
      </c>
      <c r="D532" s="20"/>
      <c r="E532" s="12">
        <v>7.0</v>
      </c>
      <c r="F532" s="12">
        <v>146.0</v>
      </c>
      <c r="K532" s="2"/>
      <c r="M532" s="14"/>
      <c r="N532" s="14"/>
    </row>
    <row r="533">
      <c r="B533" s="9" t="s">
        <v>4607</v>
      </c>
      <c r="C533" s="9" t="s">
        <v>4608</v>
      </c>
      <c r="D533" s="20"/>
      <c r="E533" s="12">
        <v>4.0</v>
      </c>
      <c r="F533" s="12">
        <v>7.0</v>
      </c>
      <c r="K533" s="2"/>
      <c r="M533" s="14"/>
      <c r="N533" s="14"/>
    </row>
    <row r="534">
      <c r="B534" s="9" t="s">
        <v>4609</v>
      </c>
      <c r="C534" s="9" t="s">
        <v>4610</v>
      </c>
      <c r="D534" s="20"/>
      <c r="E534" s="12">
        <v>7.0</v>
      </c>
      <c r="F534" s="12">
        <v>10.0</v>
      </c>
      <c r="K534" s="2"/>
      <c r="M534" s="14"/>
      <c r="N534" s="14"/>
    </row>
    <row r="535">
      <c r="B535" s="9" t="s">
        <v>4611</v>
      </c>
      <c r="C535" s="9" t="s">
        <v>4612</v>
      </c>
      <c r="D535" s="20"/>
      <c r="E535" s="12">
        <v>5.0</v>
      </c>
      <c r="F535" s="12">
        <v>4.0</v>
      </c>
      <c r="K535" s="2"/>
      <c r="M535" s="14"/>
      <c r="N535" s="14"/>
    </row>
    <row r="536">
      <c r="B536" s="9" t="s">
        <v>4613</v>
      </c>
      <c r="C536" s="9" t="s">
        <v>4614</v>
      </c>
      <c r="D536" s="20"/>
      <c r="E536" s="12">
        <v>4.0</v>
      </c>
      <c r="F536" s="12">
        <v>5.0</v>
      </c>
      <c r="K536" s="2"/>
      <c r="M536" s="14"/>
      <c r="N536" s="14"/>
    </row>
    <row r="537">
      <c r="B537" s="9" t="s">
        <v>4615</v>
      </c>
      <c r="C537" s="9" t="s">
        <v>4616</v>
      </c>
      <c r="D537" s="20"/>
      <c r="E537" s="12">
        <v>8.0</v>
      </c>
      <c r="F537" s="12">
        <v>27.0</v>
      </c>
      <c r="K537" s="2"/>
      <c r="M537" s="14"/>
      <c r="N537" s="14"/>
    </row>
    <row r="538">
      <c r="B538" s="9" t="s">
        <v>4617</v>
      </c>
      <c r="C538" s="9" t="s">
        <v>4618</v>
      </c>
      <c r="D538" s="20"/>
      <c r="E538" s="12">
        <v>12.0</v>
      </c>
      <c r="F538" s="12">
        <v>5.0</v>
      </c>
      <c r="K538" s="2"/>
      <c r="M538" s="14"/>
      <c r="N538" s="14"/>
    </row>
    <row r="539">
      <c r="B539" s="9" t="s">
        <v>4619</v>
      </c>
      <c r="C539" s="9" t="s">
        <v>4620</v>
      </c>
      <c r="D539" s="20"/>
      <c r="E539" s="12">
        <v>17.0</v>
      </c>
      <c r="F539" s="12">
        <v>36.0</v>
      </c>
      <c r="K539" s="2"/>
      <c r="M539" s="14"/>
      <c r="N539" s="14"/>
    </row>
    <row r="540">
      <c r="B540" s="9" t="s">
        <v>4621</v>
      </c>
      <c r="C540" s="9" t="s">
        <v>4622</v>
      </c>
      <c r="D540" s="20"/>
      <c r="E540" s="12">
        <v>39.0</v>
      </c>
      <c r="F540" s="12">
        <v>4.0</v>
      </c>
      <c r="K540" s="2"/>
      <c r="M540" s="14"/>
      <c r="N540" s="14"/>
    </row>
    <row r="541">
      <c r="B541" s="9" t="s">
        <v>4623</v>
      </c>
      <c r="C541" s="9" t="s">
        <v>4624</v>
      </c>
      <c r="D541" s="20"/>
      <c r="E541" s="12">
        <v>12.0</v>
      </c>
      <c r="F541" s="12">
        <v>6.0</v>
      </c>
      <c r="K541" s="2"/>
      <c r="M541" s="14"/>
      <c r="N541" s="14"/>
    </row>
    <row r="542">
      <c r="B542" s="9" t="s">
        <v>4625</v>
      </c>
      <c r="C542" s="9" t="s">
        <v>4626</v>
      </c>
      <c r="D542" s="20"/>
      <c r="E542" s="12">
        <v>26.0</v>
      </c>
      <c r="F542" s="12">
        <v>8.0</v>
      </c>
      <c r="K542" s="2"/>
      <c r="M542" s="14"/>
      <c r="N542" s="14"/>
    </row>
    <row r="543">
      <c r="B543" s="9" t="s">
        <v>4627</v>
      </c>
      <c r="C543" s="9" t="s">
        <v>4628</v>
      </c>
      <c r="D543" s="20"/>
      <c r="E543" s="12">
        <v>12.0</v>
      </c>
      <c r="F543" s="12">
        <v>4.0</v>
      </c>
      <c r="K543" s="2"/>
      <c r="M543" s="14"/>
      <c r="N543" s="14"/>
    </row>
    <row r="544">
      <c r="B544" s="9" t="s">
        <v>4629</v>
      </c>
      <c r="C544" s="9" t="s">
        <v>4630</v>
      </c>
      <c r="D544" s="20"/>
      <c r="E544" s="12">
        <v>4.0</v>
      </c>
      <c r="F544" s="12">
        <v>7.0</v>
      </c>
      <c r="K544" s="2"/>
      <c r="M544" s="14"/>
      <c r="N544" s="14"/>
    </row>
    <row r="545">
      <c r="B545" s="9" t="s">
        <v>4631</v>
      </c>
      <c r="C545" s="9" t="s">
        <v>4632</v>
      </c>
      <c r="D545" s="20"/>
      <c r="E545" s="12">
        <v>17.0</v>
      </c>
      <c r="F545" s="12">
        <v>4.0</v>
      </c>
      <c r="K545" s="2"/>
      <c r="M545" s="14"/>
      <c r="N545" s="14"/>
    </row>
    <row r="546">
      <c r="B546" s="9" t="s">
        <v>4633</v>
      </c>
      <c r="C546" s="9" t="s">
        <v>4634</v>
      </c>
      <c r="D546" s="20"/>
      <c r="E546" s="12">
        <v>6.0</v>
      </c>
      <c r="F546" s="12">
        <v>4.0</v>
      </c>
      <c r="K546" s="2"/>
      <c r="M546" s="14"/>
      <c r="N546" s="14"/>
    </row>
    <row r="547">
      <c r="B547" s="9" t="s">
        <v>4635</v>
      </c>
      <c r="C547" s="9" t="s">
        <v>4636</v>
      </c>
      <c r="D547" s="20"/>
      <c r="E547" s="12">
        <v>4.0</v>
      </c>
      <c r="F547" s="12">
        <v>7.0</v>
      </c>
      <c r="K547" s="2"/>
      <c r="M547" s="14"/>
      <c r="N547" s="14"/>
    </row>
    <row r="548">
      <c r="B548" s="9" t="s">
        <v>4637</v>
      </c>
      <c r="C548" s="9" t="s">
        <v>4638</v>
      </c>
      <c r="D548" s="20"/>
      <c r="E548" s="12">
        <v>33.0</v>
      </c>
      <c r="F548" s="12">
        <v>4.0</v>
      </c>
      <c r="K548" s="2"/>
      <c r="M548" s="14"/>
      <c r="N548" s="14"/>
    </row>
    <row r="549">
      <c r="B549" s="9" t="s">
        <v>4639</v>
      </c>
      <c r="C549" s="9" t="s">
        <v>4640</v>
      </c>
      <c r="D549" s="20"/>
      <c r="E549" s="12">
        <v>6.0</v>
      </c>
      <c r="F549" s="12">
        <v>4.0</v>
      </c>
      <c r="K549" s="2"/>
      <c r="M549" s="14"/>
      <c r="N549" s="14"/>
    </row>
    <row r="550">
      <c r="B550" s="9" t="s">
        <v>4641</v>
      </c>
      <c r="C550" s="9" t="s">
        <v>4642</v>
      </c>
      <c r="D550" s="20"/>
      <c r="E550" s="12">
        <v>12.0</v>
      </c>
      <c r="F550" s="12">
        <v>11.0</v>
      </c>
      <c r="K550" s="2"/>
      <c r="M550" s="14"/>
      <c r="N550" s="14"/>
    </row>
    <row r="551">
      <c r="B551" s="9" t="s">
        <v>4643</v>
      </c>
      <c r="C551" s="9" t="s">
        <v>4644</v>
      </c>
      <c r="D551" s="20"/>
      <c r="E551" s="12">
        <v>15.0</v>
      </c>
      <c r="F551" s="12">
        <v>10.0</v>
      </c>
      <c r="K551" s="2"/>
      <c r="M551" s="14"/>
      <c r="N551" s="14"/>
    </row>
    <row r="552">
      <c r="B552" s="9" t="s">
        <v>4645</v>
      </c>
      <c r="C552" s="9" t="s">
        <v>4646</v>
      </c>
      <c r="D552" s="20"/>
      <c r="E552" s="12">
        <v>6.0</v>
      </c>
      <c r="F552" s="12">
        <v>6.0</v>
      </c>
      <c r="K552" s="2"/>
      <c r="M552" s="14"/>
      <c r="N552" s="14"/>
    </row>
    <row r="553">
      <c r="B553" s="9" t="s">
        <v>4647</v>
      </c>
      <c r="C553" s="9" t="s">
        <v>4648</v>
      </c>
      <c r="D553" s="20"/>
      <c r="E553" s="12">
        <v>6.0</v>
      </c>
      <c r="F553" s="12">
        <v>6.0</v>
      </c>
      <c r="K553" s="2"/>
      <c r="M553" s="14"/>
      <c r="N553" s="14"/>
    </row>
    <row r="554">
      <c r="B554" s="9" t="s">
        <v>4649</v>
      </c>
      <c r="C554" s="9" t="s">
        <v>4650</v>
      </c>
      <c r="D554" s="20"/>
      <c r="E554" s="12">
        <v>4.0</v>
      </c>
      <c r="F554" s="12">
        <v>4.0</v>
      </c>
      <c r="K554" s="2"/>
      <c r="M554" s="14"/>
      <c r="N554" s="14"/>
    </row>
    <row r="555">
      <c r="B555" s="9" t="s">
        <v>4651</v>
      </c>
      <c r="C555" s="9" t="s">
        <v>4652</v>
      </c>
      <c r="D555" s="20"/>
      <c r="E555" s="12">
        <v>4.0</v>
      </c>
      <c r="F555" s="12">
        <v>7.0</v>
      </c>
      <c r="K555" s="2"/>
      <c r="M555" s="14"/>
      <c r="N555" s="14"/>
    </row>
    <row r="556">
      <c r="B556" s="9" t="s">
        <v>4653</v>
      </c>
      <c r="C556" s="9" t="s">
        <v>4654</v>
      </c>
      <c r="D556" s="20"/>
      <c r="E556" s="12">
        <v>47.0</v>
      </c>
      <c r="F556" s="12">
        <v>25.0</v>
      </c>
      <c r="K556" s="2"/>
      <c r="M556" s="14"/>
      <c r="N556" s="14"/>
    </row>
    <row r="557">
      <c r="B557" s="9" t="s">
        <v>4655</v>
      </c>
      <c r="C557" s="9" t="s">
        <v>4656</v>
      </c>
      <c r="D557" s="20"/>
      <c r="E557" s="12">
        <v>4.0</v>
      </c>
      <c r="F557" s="12">
        <v>11.0</v>
      </c>
      <c r="K557" s="2"/>
      <c r="M557" s="14"/>
      <c r="N557" s="14"/>
    </row>
    <row r="558">
      <c r="B558" s="9" t="s">
        <v>4657</v>
      </c>
      <c r="C558" s="9" t="s">
        <v>4658</v>
      </c>
      <c r="D558" s="20"/>
      <c r="E558" s="12">
        <v>13.0</v>
      </c>
      <c r="F558" s="12">
        <v>19.0</v>
      </c>
      <c r="K558" s="2"/>
      <c r="M558" s="14"/>
      <c r="N558" s="14"/>
    </row>
    <row r="559">
      <c r="B559" s="9" t="s">
        <v>4659</v>
      </c>
      <c r="C559" s="9" t="s">
        <v>4660</v>
      </c>
      <c r="D559" s="20"/>
      <c r="E559" s="12">
        <v>70.0</v>
      </c>
      <c r="F559" s="12">
        <v>32.0</v>
      </c>
      <c r="K559" s="2"/>
      <c r="M559" s="14"/>
      <c r="N559" s="14"/>
    </row>
    <row r="560">
      <c r="B560" s="9" t="s">
        <v>4661</v>
      </c>
      <c r="C560" s="9" t="s">
        <v>4662</v>
      </c>
      <c r="D560" s="20"/>
      <c r="E560" s="12">
        <v>4.0</v>
      </c>
      <c r="F560" s="12">
        <v>6.0</v>
      </c>
      <c r="K560" s="2"/>
      <c r="M560" s="14"/>
      <c r="N560" s="14"/>
    </row>
    <row r="561">
      <c r="B561" s="9" t="s">
        <v>4663</v>
      </c>
      <c r="C561" s="9" t="s">
        <v>4664</v>
      </c>
      <c r="D561" s="20"/>
      <c r="E561" s="12">
        <v>5.0</v>
      </c>
      <c r="F561" s="12">
        <v>9.0</v>
      </c>
      <c r="K561" s="2"/>
      <c r="M561" s="14"/>
      <c r="N561" s="14"/>
    </row>
    <row r="562">
      <c r="B562" s="9" t="s">
        <v>4665</v>
      </c>
      <c r="C562" s="9" t="s">
        <v>4666</v>
      </c>
      <c r="D562" s="20"/>
      <c r="E562" s="12">
        <v>23.0</v>
      </c>
      <c r="F562" s="12">
        <v>8.0</v>
      </c>
      <c r="K562" s="2"/>
      <c r="M562" s="14"/>
      <c r="N562" s="14"/>
    </row>
    <row r="563">
      <c r="B563" s="9" t="s">
        <v>4667</v>
      </c>
      <c r="C563" s="9" t="s">
        <v>4668</v>
      </c>
      <c r="D563" s="20"/>
      <c r="E563" s="12">
        <v>6.0</v>
      </c>
      <c r="F563" s="12">
        <v>9.0</v>
      </c>
      <c r="K563" s="2"/>
      <c r="M563" s="14"/>
      <c r="N563" s="14"/>
    </row>
    <row r="564">
      <c r="B564" s="9" t="s">
        <v>4669</v>
      </c>
      <c r="C564" s="9" t="s">
        <v>4670</v>
      </c>
      <c r="D564" s="20"/>
      <c r="E564" s="12">
        <v>6.0</v>
      </c>
      <c r="F564" s="12">
        <v>5.0</v>
      </c>
      <c r="K564" s="2"/>
      <c r="M564" s="14"/>
      <c r="N564" s="14"/>
    </row>
    <row r="565">
      <c r="B565" s="9" t="s">
        <v>4671</v>
      </c>
      <c r="C565" s="9" t="s">
        <v>4672</v>
      </c>
      <c r="D565" s="20"/>
      <c r="E565" s="12">
        <v>14.0</v>
      </c>
      <c r="F565" s="12">
        <v>4.0</v>
      </c>
      <c r="K565" s="2"/>
      <c r="M565" s="14"/>
      <c r="N565" s="14"/>
    </row>
    <row r="566">
      <c r="B566" s="9" t="s">
        <v>4673</v>
      </c>
      <c r="C566" s="9" t="s">
        <v>4674</v>
      </c>
      <c r="D566" s="20"/>
      <c r="E566" s="12">
        <v>186.0</v>
      </c>
      <c r="F566" s="12">
        <v>67.0</v>
      </c>
      <c r="K566" s="2"/>
      <c r="M566" s="14"/>
      <c r="N566" s="14"/>
    </row>
    <row r="567">
      <c r="B567" s="9" t="s">
        <v>4675</v>
      </c>
      <c r="C567" s="9" t="s">
        <v>4676</v>
      </c>
      <c r="D567" s="20"/>
      <c r="E567" s="12">
        <v>14.0</v>
      </c>
      <c r="F567" s="12">
        <v>5.0</v>
      </c>
      <c r="K567" s="2"/>
      <c r="M567" s="14"/>
      <c r="N567" s="14"/>
    </row>
    <row r="568">
      <c r="B568" s="9" t="s">
        <v>4677</v>
      </c>
      <c r="C568" s="9" t="s">
        <v>4678</v>
      </c>
      <c r="D568" s="20"/>
      <c r="E568" s="12">
        <v>4.0</v>
      </c>
      <c r="F568" s="12">
        <v>4.0</v>
      </c>
      <c r="K568" s="2"/>
      <c r="M568" s="14"/>
      <c r="N568" s="14"/>
    </row>
    <row r="569">
      <c r="B569" s="9" t="s">
        <v>4679</v>
      </c>
      <c r="C569" s="9" t="s">
        <v>4680</v>
      </c>
      <c r="D569" s="20"/>
      <c r="E569" s="12">
        <v>4.0</v>
      </c>
      <c r="F569" s="12">
        <v>6.0</v>
      </c>
      <c r="K569" s="2"/>
      <c r="M569" s="14"/>
      <c r="N569" s="14"/>
    </row>
    <row r="570">
      <c r="B570" s="9" t="s">
        <v>4681</v>
      </c>
      <c r="C570" s="9" t="s">
        <v>4682</v>
      </c>
      <c r="D570" s="20"/>
      <c r="E570" s="12">
        <v>8.0</v>
      </c>
      <c r="F570" s="12">
        <v>6.0</v>
      </c>
      <c r="K570" s="2"/>
      <c r="M570" s="14"/>
      <c r="N570" s="14"/>
    </row>
    <row r="571">
      <c r="B571" s="9" t="s">
        <v>4683</v>
      </c>
      <c r="C571" s="9" t="s">
        <v>4684</v>
      </c>
      <c r="D571" s="20"/>
      <c r="E571" s="12">
        <v>10.0</v>
      </c>
      <c r="F571" s="12">
        <v>10.0</v>
      </c>
      <c r="K571" s="2"/>
      <c r="M571" s="14"/>
      <c r="N571" s="14"/>
    </row>
    <row r="572">
      <c r="B572" s="9" t="s">
        <v>4685</v>
      </c>
      <c r="C572" s="9" t="s">
        <v>4686</v>
      </c>
      <c r="D572" s="20"/>
      <c r="E572" s="12">
        <v>7.0</v>
      </c>
      <c r="F572" s="12">
        <v>7.0</v>
      </c>
      <c r="K572" s="2"/>
      <c r="M572" s="14"/>
      <c r="N572" s="14"/>
    </row>
    <row r="573">
      <c r="B573" s="9" t="s">
        <v>4687</v>
      </c>
      <c r="C573" s="9" t="s">
        <v>4688</v>
      </c>
      <c r="D573" s="20"/>
      <c r="E573" s="12">
        <v>19.0</v>
      </c>
      <c r="F573" s="12">
        <v>16.0</v>
      </c>
      <c r="K573" s="2"/>
      <c r="M573" s="14"/>
      <c r="N573" s="14"/>
    </row>
    <row r="574">
      <c r="B574" s="9" t="s">
        <v>4689</v>
      </c>
      <c r="C574" s="9" t="s">
        <v>4690</v>
      </c>
      <c r="D574" s="20"/>
      <c r="E574" s="12">
        <v>4.0</v>
      </c>
      <c r="F574" s="12">
        <v>6.0</v>
      </c>
      <c r="K574" s="2"/>
      <c r="M574" s="14"/>
      <c r="N574" s="14"/>
    </row>
    <row r="575">
      <c r="B575" s="9" t="s">
        <v>4691</v>
      </c>
      <c r="C575" s="9" t="s">
        <v>4692</v>
      </c>
      <c r="D575" s="20"/>
      <c r="E575" s="12">
        <v>43.0</v>
      </c>
      <c r="F575" s="12">
        <v>9.0</v>
      </c>
      <c r="K575" s="2"/>
      <c r="M575" s="14"/>
      <c r="N575" s="14"/>
    </row>
    <row r="576">
      <c r="B576" s="9" t="s">
        <v>4693</v>
      </c>
      <c r="C576" s="9" t="s">
        <v>4694</v>
      </c>
      <c r="D576" s="20"/>
      <c r="E576" s="12">
        <v>8.0</v>
      </c>
      <c r="F576" s="12">
        <v>57.0</v>
      </c>
      <c r="K576" s="2"/>
      <c r="M576" s="14"/>
      <c r="N576" s="14"/>
    </row>
    <row r="577">
      <c r="B577" s="9" t="s">
        <v>4695</v>
      </c>
      <c r="C577" s="9" t="s">
        <v>4696</v>
      </c>
      <c r="D577" s="20"/>
      <c r="E577" s="12">
        <v>28.0</v>
      </c>
      <c r="F577" s="12">
        <v>6.0</v>
      </c>
      <c r="K577" s="2"/>
      <c r="M577" s="14"/>
      <c r="N577" s="14"/>
    </row>
    <row r="578">
      <c r="B578" s="9" t="s">
        <v>4697</v>
      </c>
      <c r="C578" s="9" t="s">
        <v>4698</v>
      </c>
      <c r="D578" s="20"/>
      <c r="E578" s="12">
        <v>19.0</v>
      </c>
      <c r="F578" s="12">
        <v>6.0</v>
      </c>
      <c r="K578" s="2"/>
      <c r="M578" s="14"/>
      <c r="N578" s="14"/>
    </row>
    <row r="579">
      <c r="B579" s="9" t="s">
        <v>4699</v>
      </c>
      <c r="C579" s="9" t="s">
        <v>4700</v>
      </c>
      <c r="D579" s="20"/>
      <c r="E579" s="12">
        <v>6.0</v>
      </c>
      <c r="F579" s="12">
        <v>5.0</v>
      </c>
      <c r="K579" s="2"/>
      <c r="M579" s="14"/>
      <c r="N579" s="14"/>
    </row>
    <row r="580">
      <c r="B580" s="9" t="s">
        <v>4701</v>
      </c>
      <c r="C580" s="9" t="s">
        <v>4702</v>
      </c>
      <c r="D580" s="20"/>
      <c r="E580" s="12">
        <v>4.0</v>
      </c>
      <c r="F580" s="12">
        <v>5.0</v>
      </c>
      <c r="K580" s="2"/>
      <c r="M580" s="14"/>
      <c r="N580" s="14"/>
    </row>
    <row r="581">
      <c r="B581" s="9" t="s">
        <v>4703</v>
      </c>
      <c r="C581" s="9" t="s">
        <v>4704</v>
      </c>
      <c r="D581" s="20"/>
      <c r="E581" s="12">
        <v>10.0</v>
      </c>
      <c r="F581" s="12">
        <v>21.0</v>
      </c>
      <c r="K581" s="2"/>
      <c r="M581" s="14"/>
      <c r="N581" s="14"/>
    </row>
    <row r="582">
      <c r="B582" s="9" t="s">
        <v>4705</v>
      </c>
      <c r="C582" s="9" t="s">
        <v>4706</v>
      </c>
      <c r="D582" s="20"/>
      <c r="E582" s="12">
        <v>5.0</v>
      </c>
      <c r="F582" s="12">
        <v>4.0</v>
      </c>
      <c r="K582" s="2"/>
      <c r="M582" s="14"/>
      <c r="N582" s="14"/>
    </row>
    <row r="583">
      <c r="B583" s="9" t="s">
        <v>4707</v>
      </c>
      <c r="C583" s="9" t="s">
        <v>4708</v>
      </c>
      <c r="D583" s="20"/>
      <c r="E583" s="12">
        <v>4.0</v>
      </c>
      <c r="F583" s="12">
        <v>7.0</v>
      </c>
      <c r="K583" s="2"/>
      <c r="M583" s="14"/>
      <c r="N583" s="14"/>
    </row>
    <row r="584">
      <c r="B584" s="9" t="s">
        <v>4709</v>
      </c>
      <c r="C584" s="9" t="s">
        <v>4710</v>
      </c>
      <c r="D584" s="20"/>
      <c r="E584" s="12">
        <v>12.0</v>
      </c>
      <c r="F584" s="12">
        <v>7.0</v>
      </c>
      <c r="K584" s="2"/>
      <c r="M584" s="14"/>
      <c r="N584" s="14"/>
    </row>
    <row r="585">
      <c r="B585" s="9" t="s">
        <v>4711</v>
      </c>
      <c r="C585" s="9" t="s">
        <v>4712</v>
      </c>
      <c r="D585" s="20"/>
      <c r="E585" s="12">
        <v>5.0</v>
      </c>
      <c r="F585" s="12">
        <v>22.0</v>
      </c>
      <c r="K585" s="2"/>
      <c r="M585" s="14"/>
      <c r="N585" s="14"/>
    </row>
    <row r="586">
      <c r="B586" s="9" t="s">
        <v>4713</v>
      </c>
      <c r="C586" s="9" t="s">
        <v>4714</v>
      </c>
      <c r="D586" s="20"/>
      <c r="E586" s="12">
        <v>24.0</v>
      </c>
      <c r="F586" s="12">
        <v>4.0</v>
      </c>
      <c r="K586" s="2"/>
      <c r="M586" s="14"/>
      <c r="N586" s="14"/>
    </row>
    <row r="587">
      <c r="B587" s="9" t="s">
        <v>4715</v>
      </c>
      <c r="C587" s="9" t="s">
        <v>4716</v>
      </c>
      <c r="D587" s="20"/>
      <c r="E587" s="12">
        <v>4.0</v>
      </c>
      <c r="F587" s="12">
        <v>7.0</v>
      </c>
      <c r="K587" s="2"/>
      <c r="M587" s="14"/>
      <c r="N587" s="14"/>
    </row>
    <row r="588">
      <c r="B588" s="9" t="s">
        <v>4717</v>
      </c>
      <c r="C588" s="9" t="s">
        <v>4718</v>
      </c>
      <c r="D588" s="20"/>
      <c r="E588" s="12">
        <v>76.0</v>
      </c>
      <c r="F588" s="12">
        <v>21.0</v>
      </c>
      <c r="K588" s="2"/>
      <c r="M588" s="14"/>
      <c r="N588" s="14"/>
    </row>
    <row r="589">
      <c r="B589" s="9" t="s">
        <v>4719</v>
      </c>
      <c r="C589" s="9" t="s">
        <v>4720</v>
      </c>
      <c r="D589" s="20"/>
      <c r="E589" s="12">
        <v>5.0</v>
      </c>
      <c r="F589" s="12">
        <v>5.0</v>
      </c>
      <c r="K589" s="2"/>
      <c r="M589" s="14"/>
      <c r="N589" s="14"/>
    </row>
    <row r="590">
      <c r="B590" s="9" t="s">
        <v>4721</v>
      </c>
      <c r="C590" s="9" t="s">
        <v>4722</v>
      </c>
      <c r="D590" s="20"/>
      <c r="E590" s="12">
        <v>5.0</v>
      </c>
      <c r="F590" s="12">
        <v>7.0</v>
      </c>
      <c r="K590" s="2"/>
      <c r="M590" s="14"/>
      <c r="N590" s="14"/>
    </row>
    <row r="591">
      <c r="B591" s="9" t="s">
        <v>4723</v>
      </c>
      <c r="C591" s="9" t="s">
        <v>4724</v>
      </c>
      <c r="D591" s="20"/>
      <c r="E591" s="12">
        <v>7.0</v>
      </c>
      <c r="F591" s="12">
        <v>33.0</v>
      </c>
      <c r="K591" s="2"/>
      <c r="M591" s="14"/>
      <c r="N591" s="14"/>
    </row>
    <row r="592">
      <c r="B592" s="9" t="s">
        <v>4725</v>
      </c>
      <c r="C592" s="9" t="s">
        <v>4726</v>
      </c>
      <c r="D592" s="20"/>
      <c r="E592" s="12">
        <v>19.0</v>
      </c>
      <c r="F592" s="12">
        <v>13.0</v>
      </c>
      <c r="K592" s="2"/>
      <c r="M592" s="14"/>
      <c r="N592" s="14"/>
    </row>
    <row r="593">
      <c r="B593" s="9" t="s">
        <v>4727</v>
      </c>
      <c r="C593" s="9" t="s">
        <v>4728</v>
      </c>
      <c r="D593" s="20"/>
      <c r="E593" s="12">
        <v>13.0</v>
      </c>
      <c r="F593" s="12">
        <v>4.0</v>
      </c>
      <c r="K593" s="2"/>
      <c r="M593" s="14"/>
      <c r="N593" s="14"/>
    </row>
    <row r="594">
      <c r="B594" s="9" t="s">
        <v>4729</v>
      </c>
      <c r="C594" s="9" t="s">
        <v>4730</v>
      </c>
      <c r="D594" s="20"/>
      <c r="E594" s="12">
        <v>5.0</v>
      </c>
      <c r="F594" s="12">
        <v>4.0</v>
      </c>
      <c r="K594" s="2"/>
      <c r="M594" s="14"/>
      <c r="N594" s="14"/>
    </row>
    <row r="595">
      <c r="B595" s="9" t="s">
        <v>4731</v>
      </c>
      <c r="C595" s="9" t="s">
        <v>4732</v>
      </c>
      <c r="D595" s="20"/>
      <c r="E595" s="12">
        <v>6.0</v>
      </c>
      <c r="F595" s="12">
        <v>4.0</v>
      </c>
      <c r="K595" s="2"/>
      <c r="M595" s="14"/>
      <c r="N595" s="14"/>
    </row>
    <row r="596">
      <c r="B596" s="9" t="s">
        <v>4733</v>
      </c>
      <c r="C596" s="9" t="s">
        <v>4734</v>
      </c>
      <c r="D596" s="20"/>
      <c r="E596" s="12">
        <v>6.0</v>
      </c>
      <c r="F596" s="12">
        <v>15.0</v>
      </c>
      <c r="K596" s="2"/>
      <c r="M596" s="14"/>
      <c r="N596" s="14"/>
    </row>
    <row r="597">
      <c r="B597" s="9" t="s">
        <v>4735</v>
      </c>
      <c r="C597" s="9" t="s">
        <v>4736</v>
      </c>
      <c r="D597" s="20"/>
      <c r="E597" s="12">
        <v>4.0</v>
      </c>
      <c r="F597" s="12">
        <v>15.0</v>
      </c>
      <c r="K597" s="2"/>
      <c r="M597" s="14"/>
      <c r="N597" s="14"/>
    </row>
    <row r="598">
      <c r="B598" s="9" t="s">
        <v>4737</v>
      </c>
      <c r="C598" s="9" t="s">
        <v>4738</v>
      </c>
      <c r="D598" s="20"/>
      <c r="E598" s="12">
        <v>26.0</v>
      </c>
      <c r="F598" s="12">
        <v>5.0</v>
      </c>
      <c r="K598" s="2"/>
      <c r="M598" s="14"/>
      <c r="N598" s="14"/>
    </row>
    <row r="599">
      <c r="B599" s="9" t="s">
        <v>4739</v>
      </c>
      <c r="C599" s="9" t="s">
        <v>4740</v>
      </c>
      <c r="D599" s="20"/>
      <c r="E599" s="12">
        <v>13.0</v>
      </c>
      <c r="F599" s="12">
        <v>19.0</v>
      </c>
      <c r="K599" s="2"/>
      <c r="M599" s="14"/>
      <c r="N599" s="14"/>
    </row>
    <row r="600">
      <c r="B600" s="9" t="s">
        <v>4741</v>
      </c>
      <c r="C600" s="9" t="s">
        <v>4742</v>
      </c>
      <c r="D600" s="20"/>
      <c r="E600" s="12">
        <v>43.0</v>
      </c>
      <c r="F600" s="12">
        <v>4.0</v>
      </c>
      <c r="K600" s="2"/>
      <c r="M600" s="14"/>
      <c r="N600" s="14"/>
    </row>
    <row r="601">
      <c r="B601" s="9" t="s">
        <v>4743</v>
      </c>
      <c r="C601" s="9" t="s">
        <v>4744</v>
      </c>
      <c r="D601" s="20"/>
      <c r="E601" s="12">
        <v>8.0</v>
      </c>
      <c r="F601" s="12">
        <v>5.0</v>
      </c>
      <c r="K601" s="2"/>
      <c r="M601" s="14"/>
      <c r="N601" s="14"/>
    </row>
    <row r="602">
      <c r="B602" s="9" t="s">
        <v>4745</v>
      </c>
      <c r="C602" s="9" t="s">
        <v>4746</v>
      </c>
      <c r="D602" s="20"/>
      <c r="E602" s="12">
        <v>4.0</v>
      </c>
      <c r="F602" s="12">
        <v>31.0</v>
      </c>
      <c r="K602" s="2"/>
      <c r="M602" s="14"/>
      <c r="N602" s="14"/>
    </row>
    <row r="603">
      <c r="B603" s="9" t="s">
        <v>4747</v>
      </c>
      <c r="C603" s="9" t="s">
        <v>4748</v>
      </c>
      <c r="D603" s="20"/>
      <c r="E603" s="12">
        <v>56.0</v>
      </c>
      <c r="F603" s="12">
        <v>19.0</v>
      </c>
      <c r="K603" s="2"/>
      <c r="M603" s="14"/>
      <c r="N603" s="14"/>
    </row>
    <row r="604">
      <c r="B604" s="9" t="s">
        <v>4749</v>
      </c>
      <c r="C604" s="9" t="s">
        <v>4750</v>
      </c>
      <c r="D604" s="20"/>
      <c r="E604" s="12">
        <v>6.0</v>
      </c>
      <c r="F604" s="12">
        <v>13.0</v>
      </c>
      <c r="K604" s="2"/>
      <c r="M604" s="14"/>
      <c r="N604" s="14"/>
    </row>
    <row r="605">
      <c r="B605" s="9" t="s">
        <v>4751</v>
      </c>
      <c r="C605" s="9" t="s">
        <v>4752</v>
      </c>
      <c r="D605" s="20"/>
      <c r="E605" s="12">
        <v>19.0</v>
      </c>
      <c r="F605" s="12">
        <v>60.0</v>
      </c>
      <c r="K605" s="2"/>
      <c r="M605" s="14"/>
      <c r="N605" s="14"/>
    </row>
    <row r="606">
      <c r="B606" s="9" t="s">
        <v>4753</v>
      </c>
      <c r="C606" s="9" t="s">
        <v>4754</v>
      </c>
      <c r="D606" s="20"/>
      <c r="E606" s="12">
        <v>4.0</v>
      </c>
      <c r="F606" s="12">
        <v>10.0</v>
      </c>
      <c r="K606" s="2"/>
      <c r="M606" s="14"/>
      <c r="N606" s="14"/>
    </row>
    <row r="607">
      <c r="B607" s="9" t="s">
        <v>4755</v>
      </c>
      <c r="C607" s="9" t="s">
        <v>4756</v>
      </c>
      <c r="D607" s="20"/>
      <c r="E607" s="12">
        <v>8.0</v>
      </c>
      <c r="F607" s="12">
        <v>5.0</v>
      </c>
      <c r="K607" s="2"/>
      <c r="M607" s="14"/>
      <c r="N607" s="14"/>
    </row>
    <row r="608">
      <c r="B608" s="9" t="s">
        <v>4757</v>
      </c>
      <c r="C608" s="9" t="s">
        <v>4758</v>
      </c>
      <c r="D608" s="20"/>
      <c r="E608" s="12">
        <v>47.0</v>
      </c>
      <c r="F608" s="12">
        <v>4.0</v>
      </c>
      <c r="K608" s="2"/>
      <c r="M608" s="14"/>
      <c r="N608" s="14"/>
    </row>
    <row r="609">
      <c r="B609" s="9" t="s">
        <v>4759</v>
      </c>
      <c r="C609" s="9" t="s">
        <v>4760</v>
      </c>
      <c r="D609" s="20"/>
      <c r="E609" s="12">
        <v>8.0</v>
      </c>
      <c r="F609" s="12">
        <v>6.0</v>
      </c>
      <c r="K609" s="2"/>
      <c r="M609" s="14"/>
      <c r="N609" s="14"/>
    </row>
    <row r="610">
      <c r="B610" s="9" t="s">
        <v>4761</v>
      </c>
      <c r="C610" s="9" t="s">
        <v>4762</v>
      </c>
      <c r="D610" s="20"/>
      <c r="E610" s="12">
        <v>7.0</v>
      </c>
      <c r="F610" s="12">
        <v>5.0</v>
      </c>
      <c r="K610" s="2"/>
      <c r="M610" s="14"/>
      <c r="N610" s="14"/>
    </row>
    <row r="611">
      <c r="B611" s="9" t="s">
        <v>4763</v>
      </c>
      <c r="C611" s="9" t="s">
        <v>4764</v>
      </c>
      <c r="D611" s="20"/>
      <c r="E611" s="12">
        <v>5.0</v>
      </c>
      <c r="F611" s="12">
        <v>12.0</v>
      </c>
      <c r="K611" s="2"/>
      <c r="M611" s="14"/>
      <c r="N611" s="14"/>
    </row>
    <row r="612">
      <c r="B612" s="9" t="s">
        <v>4765</v>
      </c>
      <c r="C612" s="9" t="s">
        <v>4766</v>
      </c>
      <c r="D612" s="20"/>
      <c r="E612" s="12">
        <v>7.0</v>
      </c>
      <c r="F612" s="12">
        <v>6.0</v>
      </c>
      <c r="K612" s="2"/>
      <c r="M612" s="14"/>
      <c r="N612" s="14"/>
    </row>
    <row r="613">
      <c r="B613" s="9" t="s">
        <v>4767</v>
      </c>
      <c r="C613" s="9" t="s">
        <v>4768</v>
      </c>
      <c r="D613" s="20"/>
      <c r="E613" s="12">
        <v>23.0</v>
      </c>
      <c r="F613" s="12">
        <v>4.0</v>
      </c>
      <c r="K613" s="2"/>
      <c r="M613" s="14"/>
      <c r="N613" s="14"/>
    </row>
    <row r="614">
      <c r="B614" s="9" t="s">
        <v>4769</v>
      </c>
      <c r="C614" s="9" t="s">
        <v>4770</v>
      </c>
      <c r="D614" s="20"/>
      <c r="E614" s="12">
        <v>7.0</v>
      </c>
      <c r="F614" s="12">
        <v>6.0</v>
      </c>
      <c r="K614" s="2"/>
      <c r="M614" s="14"/>
      <c r="N614" s="14"/>
    </row>
    <row r="615">
      <c r="B615" s="9" t="s">
        <v>4771</v>
      </c>
      <c r="C615" s="9" t="s">
        <v>4772</v>
      </c>
      <c r="D615" s="20"/>
      <c r="E615" s="12">
        <v>6.0</v>
      </c>
      <c r="F615" s="12">
        <v>6.0</v>
      </c>
      <c r="K615" s="2"/>
      <c r="M615" s="14"/>
      <c r="N615" s="14"/>
    </row>
    <row r="616">
      <c r="B616" s="9" t="s">
        <v>4773</v>
      </c>
      <c r="C616" s="9" t="s">
        <v>4774</v>
      </c>
      <c r="D616" s="20"/>
      <c r="E616" s="12">
        <v>5.0</v>
      </c>
      <c r="F616" s="12">
        <v>26.0</v>
      </c>
      <c r="K616" s="2"/>
      <c r="M616" s="14"/>
      <c r="N616" s="14"/>
    </row>
    <row r="617">
      <c r="B617" s="9" t="s">
        <v>4775</v>
      </c>
      <c r="C617" s="9" t="s">
        <v>4776</v>
      </c>
      <c r="D617" s="20"/>
      <c r="E617" s="12">
        <v>7.0</v>
      </c>
      <c r="F617" s="12">
        <v>5.0</v>
      </c>
      <c r="K617" s="2"/>
      <c r="M617" s="14"/>
      <c r="N617" s="14"/>
    </row>
    <row r="618">
      <c r="B618" s="9" t="s">
        <v>4777</v>
      </c>
      <c r="C618" s="9" t="s">
        <v>4778</v>
      </c>
      <c r="D618" s="20"/>
      <c r="E618" s="12">
        <v>5.0</v>
      </c>
      <c r="F618" s="12">
        <v>4.0</v>
      </c>
      <c r="K618" s="2"/>
      <c r="M618" s="14"/>
      <c r="N618" s="14"/>
    </row>
    <row r="619">
      <c r="B619" s="9" t="s">
        <v>4779</v>
      </c>
      <c r="C619" s="9" t="s">
        <v>4780</v>
      </c>
      <c r="D619" s="20"/>
      <c r="E619" s="12">
        <v>25.0</v>
      </c>
      <c r="F619" s="12">
        <v>4.0</v>
      </c>
      <c r="K619" s="2"/>
      <c r="M619" s="14"/>
      <c r="N619" s="14"/>
    </row>
    <row r="620">
      <c r="B620" s="9" t="s">
        <v>4781</v>
      </c>
      <c r="C620" s="9" t="s">
        <v>4782</v>
      </c>
      <c r="D620" s="20"/>
      <c r="E620" s="12">
        <v>33.0</v>
      </c>
      <c r="F620" s="12">
        <v>19.0</v>
      </c>
      <c r="K620" s="2"/>
      <c r="M620" s="14"/>
      <c r="N620" s="14"/>
    </row>
    <row r="621">
      <c r="B621" s="9" t="s">
        <v>4783</v>
      </c>
      <c r="C621" s="9" t="s">
        <v>4784</v>
      </c>
      <c r="D621" s="20"/>
      <c r="E621" s="12">
        <v>6.0</v>
      </c>
      <c r="F621" s="12">
        <v>23.0</v>
      </c>
      <c r="K621" s="2"/>
      <c r="M621" s="14"/>
      <c r="N621" s="14"/>
    </row>
    <row r="622">
      <c r="B622" s="9" t="s">
        <v>4785</v>
      </c>
      <c r="C622" s="9" t="s">
        <v>4786</v>
      </c>
      <c r="D622" s="20"/>
      <c r="E622" s="12">
        <v>36.0</v>
      </c>
      <c r="F622" s="12">
        <v>5.0</v>
      </c>
      <c r="K622" s="2"/>
      <c r="M622" s="14"/>
      <c r="N622" s="14"/>
    </row>
    <row r="623">
      <c r="B623" s="9" t="s">
        <v>4787</v>
      </c>
      <c r="C623" s="9" t="s">
        <v>4788</v>
      </c>
      <c r="D623" s="20"/>
      <c r="E623" s="12">
        <v>16.0</v>
      </c>
      <c r="F623" s="12">
        <v>9.0</v>
      </c>
      <c r="K623" s="2"/>
      <c r="M623" s="14"/>
      <c r="N623" s="14"/>
    </row>
    <row r="624">
      <c r="B624" s="9" t="s">
        <v>4789</v>
      </c>
      <c r="C624" s="9" t="s">
        <v>4790</v>
      </c>
      <c r="D624" s="20"/>
      <c r="E624" s="12">
        <v>4.0</v>
      </c>
      <c r="F624" s="12">
        <v>18.0</v>
      </c>
      <c r="K624" s="2"/>
      <c r="M624" s="14"/>
      <c r="N624" s="14"/>
    </row>
    <row r="625">
      <c r="B625" s="9" t="s">
        <v>4791</v>
      </c>
      <c r="C625" s="9" t="s">
        <v>4792</v>
      </c>
      <c r="D625" s="20"/>
      <c r="E625" s="12">
        <v>50.0</v>
      </c>
      <c r="F625" s="12">
        <v>5.0</v>
      </c>
      <c r="K625" s="2"/>
      <c r="M625" s="14"/>
      <c r="N625" s="14"/>
    </row>
    <row r="626">
      <c r="B626" s="9" t="s">
        <v>4793</v>
      </c>
      <c r="C626" s="9" t="s">
        <v>4794</v>
      </c>
      <c r="D626" s="20"/>
      <c r="E626" s="12">
        <v>4.0</v>
      </c>
      <c r="F626" s="12">
        <v>28.0</v>
      </c>
      <c r="K626" s="2"/>
      <c r="M626" s="14"/>
      <c r="N626" s="14"/>
    </row>
    <row r="627">
      <c r="B627" s="9" t="s">
        <v>4795</v>
      </c>
      <c r="C627" s="9" t="s">
        <v>4796</v>
      </c>
      <c r="D627" s="20"/>
      <c r="E627" s="12">
        <v>67.0</v>
      </c>
      <c r="F627" s="12">
        <v>7.0</v>
      </c>
      <c r="K627" s="2"/>
      <c r="M627" s="14"/>
      <c r="N627" s="14"/>
    </row>
    <row r="628">
      <c r="B628" s="9" t="s">
        <v>4797</v>
      </c>
      <c r="C628" s="9" t="s">
        <v>4798</v>
      </c>
      <c r="D628" s="20"/>
      <c r="E628" s="12">
        <v>5.0</v>
      </c>
      <c r="F628" s="12">
        <v>29.0</v>
      </c>
      <c r="K628" s="2"/>
      <c r="M628" s="14"/>
      <c r="N628" s="14"/>
    </row>
    <row r="629">
      <c r="B629" s="9" t="s">
        <v>4799</v>
      </c>
      <c r="C629" s="9" t="s">
        <v>4800</v>
      </c>
      <c r="D629" s="20"/>
      <c r="E629" s="12">
        <v>5.0</v>
      </c>
      <c r="F629" s="12">
        <v>30.0</v>
      </c>
      <c r="K629" s="2"/>
      <c r="M629" s="14"/>
      <c r="N629" s="14"/>
    </row>
    <row r="630">
      <c r="B630" s="9" t="s">
        <v>4801</v>
      </c>
      <c r="C630" s="9" t="s">
        <v>4802</v>
      </c>
      <c r="D630" s="20"/>
      <c r="E630" s="12">
        <v>48.0</v>
      </c>
      <c r="F630" s="12">
        <v>14.0</v>
      </c>
      <c r="K630" s="2"/>
      <c r="M630" s="14"/>
      <c r="N630" s="14"/>
    </row>
    <row r="631">
      <c r="B631" s="9" t="s">
        <v>4803</v>
      </c>
      <c r="C631" s="9" t="s">
        <v>4804</v>
      </c>
      <c r="D631" s="20"/>
      <c r="E631" s="12">
        <v>5.0</v>
      </c>
      <c r="F631" s="12">
        <v>6.0</v>
      </c>
      <c r="K631" s="2"/>
      <c r="M631" s="14"/>
      <c r="N631" s="14"/>
    </row>
    <row r="632">
      <c r="B632" s="9" t="s">
        <v>4805</v>
      </c>
      <c r="C632" s="9" t="s">
        <v>4806</v>
      </c>
      <c r="D632" s="20"/>
      <c r="E632" s="12">
        <v>4.0</v>
      </c>
      <c r="F632" s="12">
        <v>28.0</v>
      </c>
      <c r="K632" s="2"/>
      <c r="M632" s="14"/>
      <c r="N632" s="14"/>
    </row>
    <row r="633">
      <c r="B633" s="9" t="s">
        <v>4807</v>
      </c>
      <c r="C633" s="9" t="s">
        <v>4808</v>
      </c>
      <c r="D633" s="20"/>
      <c r="E633" s="12">
        <v>4.0</v>
      </c>
      <c r="F633" s="12">
        <v>68.0</v>
      </c>
      <c r="K633" s="2"/>
      <c r="M633" s="14"/>
      <c r="N633" s="14"/>
    </row>
    <row r="634">
      <c r="B634" s="9" t="s">
        <v>4809</v>
      </c>
      <c r="C634" s="9" t="s">
        <v>4810</v>
      </c>
      <c r="D634" s="20"/>
      <c r="E634" s="12">
        <v>6.0</v>
      </c>
      <c r="F634" s="12">
        <v>4.0</v>
      </c>
      <c r="K634" s="2"/>
      <c r="M634" s="14"/>
      <c r="N634" s="14"/>
    </row>
    <row r="635">
      <c r="B635" s="9" t="s">
        <v>4811</v>
      </c>
      <c r="C635" s="9" t="s">
        <v>4812</v>
      </c>
      <c r="D635" s="20"/>
      <c r="E635" s="12">
        <v>4.0</v>
      </c>
      <c r="F635" s="12">
        <v>11.0</v>
      </c>
      <c r="K635" s="2"/>
      <c r="M635" s="14"/>
      <c r="N635" s="14"/>
    </row>
    <row r="636">
      <c r="B636" s="9" t="s">
        <v>4813</v>
      </c>
      <c r="C636" s="9" t="s">
        <v>4814</v>
      </c>
      <c r="D636" s="20"/>
      <c r="E636" s="12">
        <v>5.0</v>
      </c>
      <c r="F636" s="12">
        <v>22.0</v>
      </c>
      <c r="K636" s="2"/>
      <c r="M636" s="14"/>
      <c r="N636" s="14"/>
    </row>
    <row r="637">
      <c r="B637" s="9" t="s">
        <v>4815</v>
      </c>
      <c r="C637" s="9" t="s">
        <v>4816</v>
      </c>
      <c r="D637" s="20"/>
      <c r="E637" s="12">
        <v>12.0</v>
      </c>
      <c r="F637" s="12">
        <v>12.0</v>
      </c>
      <c r="K637" s="2"/>
      <c r="M637" s="14"/>
      <c r="N637" s="14"/>
    </row>
    <row r="638">
      <c r="B638" s="9" t="s">
        <v>4817</v>
      </c>
      <c r="C638" s="9" t="s">
        <v>4818</v>
      </c>
      <c r="D638" s="20"/>
      <c r="E638" s="12">
        <v>6.0</v>
      </c>
      <c r="F638" s="12">
        <v>7.0</v>
      </c>
      <c r="K638" s="2"/>
      <c r="M638" s="14"/>
      <c r="N638" s="14"/>
    </row>
    <row r="639">
      <c r="B639" s="9" t="s">
        <v>4819</v>
      </c>
      <c r="C639" s="9" t="s">
        <v>4820</v>
      </c>
      <c r="D639" s="20"/>
      <c r="E639" s="12">
        <v>5.0</v>
      </c>
      <c r="F639" s="12">
        <v>6.0</v>
      </c>
      <c r="K639" s="2"/>
      <c r="M639" s="14"/>
      <c r="N639" s="14"/>
    </row>
    <row r="640">
      <c r="B640" s="9" t="s">
        <v>4821</v>
      </c>
      <c r="C640" s="9" t="s">
        <v>4822</v>
      </c>
      <c r="D640" s="20"/>
      <c r="E640" s="12">
        <v>5.0</v>
      </c>
      <c r="F640" s="12">
        <v>6.0</v>
      </c>
      <c r="K640" s="2"/>
      <c r="M640" s="14"/>
      <c r="N640" s="14"/>
    </row>
    <row r="641">
      <c r="B641" s="9" t="s">
        <v>4823</v>
      </c>
      <c r="C641" s="9" t="s">
        <v>4824</v>
      </c>
      <c r="D641" s="20"/>
      <c r="E641" s="12">
        <v>27.0</v>
      </c>
      <c r="F641" s="12">
        <v>20.0</v>
      </c>
      <c r="K641" s="2"/>
      <c r="M641" s="14"/>
      <c r="N641" s="14"/>
    </row>
    <row r="642">
      <c r="B642" s="9" t="s">
        <v>4825</v>
      </c>
      <c r="C642" s="9" t="s">
        <v>4826</v>
      </c>
      <c r="D642" s="20"/>
      <c r="E642" s="12">
        <v>6.0</v>
      </c>
      <c r="F642" s="12">
        <v>19.0</v>
      </c>
      <c r="K642" s="2"/>
      <c r="M642" s="14"/>
      <c r="N642" s="14"/>
    </row>
    <row r="643">
      <c r="B643" s="9" t="s">
        <v>4827</v>
      </c>
      <c r="C643" s="9" t="s">
        <v>4828</v>
      </c>
      <c r="D643" s="20"/>
      <c r="E643" s="12">
        <v>20.0</v>
      </c>
      <c r="F643" s="12">
        <v>6.0</v>
      </c>
      <c r="K643" s="2"/>
      <c r="M643" s="14"/>
      <c r="N643" s="14"/>
    </row>
    <row r="644">
      <c r="B644" s="9" t="s">
        <v>4829</v>
      </c>
      <c r="C644" s="9" t="s">
        <v>4830</v>
      </c>
      <c r="D644" s="20"/>
      <c r="E644" s="12">
        <v>11.0</v>
      </c>
      <c r="F644" s="12">
        <v>8.0</v>
      </c>
      <c r="K644" s="2"/>
      <c r="M644" s="14"/>
      <c r="N644" s="14"/>
    </row>
    <row r="645">
      <c r="B645" s="9" t="s">
        <v>4831</v>
      </c>
      <c r="C645" s="9" t="s">
        <v>4832</v>
      </c>
      <c r="D645" s="20"/>
      <c r="E645" s="12">
        <v>12.0</v>
      </c>
      <c r="F645" s="12">
        <v>5.0</v>
      </c>
      <c r="K645" s="2"/>
      <c r="M645" s="14"/>
      <c r="N645" s="14"/>
    </row>
    <row r="646">
      <c r="B646" s="9" t="s">
        <v>4833</v>
      </c>
      <c r="C646" s="9" t="s">
        <v>4834</v>
      </c>
      <c r="D646" s="20"/>
      <c r="E646" s="12">
        <v>4.0</v>
      </c>
      <c r="F646" s="12">
        <v>7.0</v>
      </c>
      <c r="K646" s="2"/>
      <c r="M646" s="14"/>
      <c r="N646" s="14"/>
    </row>
    <row r="647">
      <c r="B647" s="9" t="s">
        <v>4835</v>
      </c>
      <c r="C647" s="9" t="s">
        <v>4836</v>
      </c>
      <c r="D647" s="20"/>
      <c r="E647" s="12">
        <v>21.0</v>
      </c>
      <c r="F647" s="12">
        <v>16.0</v>
      </c>
      <c r="K647" s="2"/>
      <c r="M647" s="14"/>
      <c r="N647" s="14"/>
    </row>
    <row r="648">
      <c r="B648" s="9" t="s">
        <v>4837</v>
      </c>
      <c r="C648" s="9" t="s">
        <v>4838</v>
      </c>
      <c r="D648" s="20"/>
      <c r="E648" s="12">
        <v>4.0</v>
      </c>
      <c r="F648" s="12">
        <v>5.0</v>
      </c>
      <c r="K648" s="2"/>
      <c r="M648" s="14"/>
      <c r="N648" s="14"/>
    </row>
    <row r="649">
      <c r="B649" s="9" t="s">
        <v>4839</v>
      </c>
      <c r="C649" s="9" t="s">
        <v>4840</v>
      </c>
      <c r="D649" s="20"/>
      <c r="E649" s="12">
        <v>23.0</v>
      </c>
      <c r="F649" s="12">
        <v>14.0</v>
      </c>
      <c r="K649" s="2"/>
      <c r="M649" s="14"/>
      <c r="N649" s="14"/>
    </row>
    <row r="650">
      <c r="B650" s="9" t="s">
        <v>4841</v>
      </c>
      <c r="C650" s="9" t="s">
        <v>4842</v>
      </c>
      <c r="D650" s="20"/>
      <c r="E650" s="12">
        <v>6.0</v>
      </c>
      <c r="F650" s="12">
        <v>19.0</v>
      </c>
      <c r="K650" s="2"/>
      <c r="M650" s="14"/>
      <c r="N650" s="14"/>
    </row>
    <row r="651">
      <c r="B651" s="9" t="s">
        <v>4843</v>
      </c>
      <c r="C651" s="9" t="s">
        <v>4844</v>
      </c>
      <c r="D651" s="20"/>
      <c r="E651" s="12">
        <v>10.0</v>
      </c>
      <c r="F651" s="12">
        <v>4.0</v>
      </c>
      <c r="K651" s="2"/>
      <c r="M651" s="14"/>
      <c r="N651" s="14"/>
    </row>
    <row r="652">
      <c r="B652" s="9" t="s">
        <v>4845</v>
      </c>
      <c r="C652" s="9" t="s">
        <v>4846</v>
      </c>
      <c r="D652" s="20"/>
      <c r="E652" s="12">
        <v>5.0</v>
      </c>
      <c r="F652" s="12">
        <v>4.0</v>
      </c>
      <c r="K652" s="2"/>
      <c r="M652" s="14"/>
      <c r="N652" s="14"/>
    </row>
    <row r="653">
      <c r="B653" s="9" t="s">
        <v>4847</v>
      </c>
      <c r="C653" s="9" t="s">
        <v>4848</v>
      </c>
      <c r="D653" s="20"/>
      <c r="E653" s="12">
        <v>6.0</v>
      </c>
      <c r="F653" s="12">
        <v>6.0</v>
      </c>
      <c r="K653" s="2"/>
      <c r="M653" s="14"/>
      <c r="N653" s="14"/>
    </row>
    <row r="654">
      <c r="B654" s="9" t="s">
        <v>4849</v>
      </c>
      <c r="C654" s="9" t="s">
        <v>4850</v>
      </c>
      <c r="D654" s="20"/>
      <c r="E654" s="12">
        <v>6.0</v>
      </c>
      <c r="F654" s="12">
        <v>5.0</v>
      </c>
      <c r="K654" s="2"/>
      <c r="M654" s="14"/>
      <c r="N654" s="14"/>
    </row>
    <row r="655">
      <c r="B655" s="9" t="s">
        <v>4851</v>
      </c>
      <c r="C655" s="9" t="s">
        <v>4852</v>
      </c>
      <c r="D655" s="20"/>
      <c r="E655" s="12">
        <v>7.0</v>
      </c>
      <c r="F655" s="12">
        <v>10.0</v>
      </c>
      <c r="K655" s="2"/>
      <c r="M655" s="14"/>
      <c r="N655" s="14"/>
    </row>
    <row r="656">
      <c r="B656" s="9" t="s">
        <v>4853</v>
      </c>
      <c r="C656" s="9" t="s">
        <v>4854</v>
      </c>
      <c r="D656" s="20"/>
      <c r="E656" s="12">
        <v>7.0</v>
      </c>
      <c r="F656" s="12">
        <v>9.0</v>
      </c>
      <c r="K656" s="2"/>
      <c r="M656" s="14"/>
      <c r="N656" s="14"/>
    </row>
    <row r="657">
      <c r="B657" s="9" t="s">
        <v>4855</v>
      </c>
      <c r="C657" s="9" t="s">
        <v>4856</v>
      </c>
      <c r="D657" s="20"/>
      <c r="E657" s="12">
        <v>4.0</v>
      </c>
      <c r="F657" s="12">
        <v>6.0</v>
      </c>
      <c r="K657" s="2"/>
      <c r="M657" s="14"/>
      <c r="N657" s="14"/>
    </row>
    <row r="658">
      <c r="B658" s="9" t="s">
        <v>4857</v>
      </c>
      <c r="C658" s="9" t="s">
        <v>4858</v>
      </c>
      <c r="D658" s="20"/>
      <c r="E658" s="12">
        <v>4.0</v>
      </c>
      <c r="F658" s="12">
        <v>30.0</v>
      </c>
      <c r="K658" s="2"/>
      <c r="M658" s="14"/>
      <c r="N658" s="14"/>
    </row>
    <row r="659">
      <c r="B659" s="9" t="s">
        <v>4859</v>
      </c>
      <c r="C659" s="9" t="s">
        <v>4860</v>
      </c>
      <c r="D659" s="20"/>
      <c r="E659" s="12">
        <v>4.0</v>
      </c>
      <c r="F659" s="12">
        <v>4.0</v>
      </c>
      <c r="K659" s="2"/>
      <c r="M659" s="14"/>
      <c r="N659" s="14"/>
    </row>
    <row r="660">
      <c r="B660" s="9" t="s">
        <v>4861</v>
      </c>
      <c r="C660" s="9" t="s">
        <v>4862</v>
      </c>
      <c r="D660" s="20"/>
      <c r="E660" s="12">
        <v>11.0</v>
      </c>
      <c r="F660" s="12">
        <v>15.0</v>
      </c>
      <c r="K660" s="2"/>
      <c r="M660" s="14"/>
      <c r="N660" s="14"/>
    </row>
    <row r="661">
      <c r="B661" s="9" t="s">
        <v>4863</v>
      </c>
      <c r="C661" s="9" t="s">
        <v>4864</v>
      </c>
      <c r="D661" s="20"/>
      <c r="E661" s="12">
        <v>15.0</v>
      </c>
      <c r="F661" s="12">
        <v>4.0</v>
      </c>
      <c r="K661" s="2"/>
      <c r="M661" s="14"/>
      <c r="N661" s="14"/>
    </row>
    <row r="662">
      <c r="B662" s="9" t="s">
        <v>4865</v>
      </c>
      <c r="C662" s="9" t="s">
        <v>4866</v>
      </c>
      <c r="D662" s="20"/>
      <c r="E662" s="12">
        <v>16.0</v>
      </c>
      <c r="F662" s="12">
        <v>5.0</v>
      </c>
      <c r="K662" s="2"/>
      <c r="M662" s="14"/>
      <c r="N662" s="14"/>
    </row>
    <row r="663">
      <c r="B663" s="9" t="s">
        <v>4867</v>
      </c>
      <c r="C663" s="9" t="s">
        <v>4868</v>
      </c>
      <c r="D663" s="20"/>
      <c r="E663" s="12">
        <v>12.0</v>
      </c>
      <c r="F663" s="12">
        <v>12.0</v>
      </c>
      <c r="K663" s="2"/>
      <c r="M663" s="14"/>
      <c r="N663" s="14"/>
    </row>
    <row r="664">
      <c r="B664" s="9" t="s">
        <v>4869</v>
      </c>
      <c r="C664" s="9" t="s">
        <v>4870</v>
      </c>
      <c r="D664" s="20"/>
      <c r="E664" s="12">
        <v>4.0</v>
      </c>
      <c r="F664" s="12">
        <v>20.0</v>
      </c>
      <c r="K664" s="2"/>
      <c r="M664" s="14"/>
      <c r="N664" s="14"/>
    </row>
    <row r="665">
      <c r="B665" s="9" t="s">
        <v>4871</v>
      </c>
      <c r="C665" s="9" t="s">
        <v>4872</v>
      </c>
      <c r="D665" s="20"/>
      <c r="E665" s="12">
        <v>7.0</v>
      </c>
      <c r="F665" s="12">
        <v>7.0</v>
      </c>
      <c r="K665" s="2"/>
      <c r="M665" s="14"/>
      <c r="N665" s="14"/>
    </row>
    <row r="666">
      <c r="B666" s="9" t="s">
        <v>4873</v>
      </c>
      <c r="C666" s="9" t="s">
        <v>4874</v>
      </c>
      <c r="D666" s="20"/>
      <c r="E666" s="12">
        <v>4.0</v>
      </c>
      <c r="F666" s="12">
        <v>8.0</v>
      </c>
      <c r="K666" s="2"/>
      <c r="M666" s="14"/>
      <c r="N666" s="14"/>
    </row>
    <row r="667">
      <c r="B667" s="9" t="s">
        <v>4875</v>
      </c>
      <c r="C667" s="9" t="s">
        <v>4876</v>
      </c>
      <c r="D667" s="20"/>
      <c r="E667" s="12">
        <v>4.0</v>
      </c>
      <c r="F667" s="12">
        <v>4.0</v>
      </c>
      <c r="K667" s="2"/>
      <c r="M667" s="14"/>
      <c r="N667" s="14"/>
    </row>
    <row r="668">
      <c r="B668" s="9" t="s">
        <v>4877</v>
      </c>
      <c r="C668" s="9" t="s">
        <v>4878</v>
      </c>
      <c r="D668" s="20"/>
      <c r="E668" s="12">
        <v>6.0</v>
      </c>
      <c r="F668" s="12">
        <v>4.0</v>
      </c>
      <c r="K668" s="2"/>
      <c r="M668" s="14"/>
      <c r="N668" s="14"/>
    </row>
    <row r="669">
      <c r="B669" s="9" t="s">
        <v>4879</v>
      </c>
      <c r="C669" s="9" t="s">
        <v>4880</v>
      </c>
      <c r="D669" s="20"/>
      <c r="E669" s="12">
        <v>8.0</v>
      </c>
      <c r="F669" s="12">
        <v>5.0</v>
      </c>
      <c r="K669" s="2"/>
      <c r="M669" s="14"/>
      <c r="N669" s="14"/>
    </row>
    <row r="670">
      <c r="B670" s="9" t="s">
        <v>4881</v>
      </c>
      <c r="C670" s="9" t="s">
        <v>4882</v>
      </c>
      <c r="D670" s="20"/>
      <c r="E670" s="12">
        <v>4.0</v>
      </c>
      <c r="F670" s="12">
        <v>13.0</v>
      </c>
      <c r="K670" s="2"/>
      <c r="M670" s="14"/>
      <c r="N670" s="14"/>
    </row>
    <row r="671">
      <c r="B671" s="9" t="s">
        <v>4883</v>
      </c>
      <c r="C671" s="9" t="s">
        <v>4884</v>
      </c>
      <c r="D671" s="20"/>
      <c r="E671" s="12">
        <v>5.0</v>
      </c>
      <c r="F671" s="12">
        <v>4.0</v>
      </c>
      <c r="K671" s="2"/>
      <c r="M671" s="14"/>
      <c r="N671" s="14"/>
    </row>
    <row r="672">
      <c r="B672" s="9" t="s">
        <v>4885</v>
      </c>
      <c r="C672" s="9" t="s">
        <v>4886</v>
      </c>
      <c r="D672" s="20"/>
      <c r="E672" s="12">
        <v>7.0</v>
      </c>
      <c r="F672" s="12">
        <v>5.0</v>
      </c>
      <c r="K672" s="2"/>
      <c r="M672" s="14"/>
      <c r="N672" s="14"/>
    </row>
    <row r="673">
      <c r="C673" s="9" t="s">
        <v>4887</v>
      </c>
      <c r="D673" s="20"/>
      <c r="F673" s="12">
        <v>6.0</v>
      </c>
      <c r="I673" s="9"/>
      <c r="J673" s="12"/>
      <c r="K673" s="2"/>
      <c r="M673" s="14"/>
      <c r="N673" s="14"/>
    </row>
    <row r="674">
      <c r="C674" s="9" t="s">
        <v>4888</v>
      </c>
      <c r="D674" s="20"/>
      <c r="F674" s="12">
        <v>17.0</v>
      </c>
      <c r="K674" s="2"/>
      <c r="M674" s="14"/>
      <c r="N674" s="14"/>
    </row>
    <row r="675">
      <c r="C675" s="9" t="s">
        <v>4889</v>
      </c>
      <c r="D675" s="20"/>
      <c r="F675" s="12">
        <v>5.0</v>
      </c>
      <c r="K675" s="2"/>
      <c r="M675" s="14"/>
      <c r="N675" s="14"/>
    </row>
    <row r="676">
      <c r="C676" s="9" t="s">
        <v>4890</v>
      </c>
      <c r="D676" s="20"/>
      <c r="F676" s="12">
        <v>7.0</v>
      </c>
      <c r="K676" s="2"/>
      <c r="M676" s="14"/>
      <c r="N676" s="14"/>
    </row>
    <row r="677">
      <c r="C677" s="9" t="s">
        <v>4891</v>
      </c>
      <c r="D677" s="20"/>
      <c r="F677" s="12">
        <v>5.0</v>
      </c>
      <c r="K677" s="2"/>
      <c r="M677" s="14"/>
      <c r="N677" s="14"/>
    </row>
    <row r="678">
      <c r="C678" s="9" t="s">
        <v>4892</v>
      </c>
      <c r="D678" s="20"/>
      <c r="F678" s="12">
        <v>9.0</v>
      </c>
      <c r="K678" s="2"/>
      <c r="M678" s="14"/>
      <c r="N678" s="14"/>
    </row>
    <row r="679">
      <c r="C679" s="9" t="s">
        <v>4893</v>
      </c>
      <c r="D679" s="20"/>
      <c r="F679" s="12">
        <v>4.0</v>
      </c>
      <c r="K679" s="2"/>
      <c r="M679" s="14"/>
      <c r="N679" s="14"/>
    </row>
    <row r="680">
      <c r="C680" s="9" t="s">
        <v>4894</v>
      </c>
      <c r="D680" s="20"/>
      <c r="F680" s="12">
        <v>13.0</v>
      </c>
      <c r="K680" s="2"/>
      <c r="M680" s="14"/>
      <c r="N680" s="14"/>
    </row>
    <row r="681">
      <c r="C681" s="9" t="s">
        <v>4895</v>
      </c>
      <c r="D681" s="20"/>
      <c r="F681" s="12">
        <v>5.0</v>
      </c>
      <c r="K681" s="2"/>
      <c r="M681" s="14"/>
      <c r="N681" s="14"/>
    </row>
    <row r="682">
      <c r="C682" s="9" t="s">
        <v>4896</v>
      </c>
      <c r="D682" s="20"/>
      <c r="F682" s="12">
        <v>6.0</v>
      </c>
      <c r="K682" s="2"/>
      <c r="M682" s="14"/>
      <c r="N682" s="14"/>
    </row>
    <row r="683">
      <c r="C683" s="9" t="s">
        <v>4897</v>
      </c>
      <c r="D683" s="20"/>
      <c r="F683" s="12">
        <v>4.0</v>
      </c>
      <c r="K683" s="2"/>
      <c r="M683" s="14"/>
      <c r="N683" s="14"/>
    </row>
    <row r="684">
      <c r="C684" s="9" t="s">
        <v>4898</v>
      </c>
      <c r="D684" s="20"/>
      <c r="F684" s="12">
        <v>10.0</v>
      </c>
      <c r="K684" s="2"/>
      <c r="M684" s="14"/>
      <c r="N684" s="14"/>
    </row>
    <row r="685">
      <c r="C685" s="9" t="s">
        <v>4899</v>
      </c>
      <c r="D685" s="20"/>
      <c r="F685" s="12">
        <v>4.0</v>
      </c>
      <c r="K685" s="2"/>
      <c r="M685" s="14"/>
      <c r="N685" s="14"/>
    </row>
    <row r="686">
      <c r="C686" s="9" t="s">
        <v>4900</v>
      </c>
      <c r="D686" s="20"/>
      <c r="F686" s="12">
        <v>9.0</v>
      </c>
      <c r="K686" s="2"/>
      <c r="M686" s="14"/>
      <c r="N686" s="14"/>
    </row>
    <row r="687">
      <c r="C687" s="9" t="s">
        <v>4901</v>
      </c>
      <c r="D687" s="20"/>
      <c r="F687" s="12">
        <v>9.0</v>
      </c>
      <c r="K687" s="2"/>
      <c r="M687" s="14"/>
      <c r="N687" s="14"/>
    </row>
    <row r="688">
      <c r="C688" s="9" t="s">
        <v>4902</v>
      </c>
      <c r="D688" s="20"/>
      <c r="F688" s="12">
        <v>6.0</v>
      </c>
      <c r="K688" s="2"/>
      <c r="M688" s="14"/>
      <c r="N688" s="14"/>
    </row>
    <row r="689">
      <c r="C689" s="9" t="s">
        <v>4903</v>
      </c>
      <c r="D689" s="20"/>
      <c r="F689" s="12">
        <v>11.0</v>
      </c>
      <c r="K689" s="2"/>
      <c r="M689" s="14"/>
      <c r="N689" s="14"/>
    </row>
    <row r="690">
      <c r="C690" s="9" t="s">
        <v>4904</v>
      </c>
      <c r="D690" s="20"/>
      <c r="F690" s="12">
        <v>25.0</v>
      </c>
      <c r="K690" s="2"/>
      <c r="M690" s="14"/>
      <c r="N690" s="14"/>
    </row>
    <row r="691">
      <c r="C691" s="9" t="s">
        <v>4905</v>
      </c>
      <c r="D691" s="20"/>
      <c r="F691" s="12">
        <v>6.0</v>
      </c>
      <c r="K691" s="2"/>
      <c r="M691" s="14"/>
      <c r="N691" s="14"/>
    </row>
    <row r="692">
      <c r="C692" s="9" t="s">
        <v>4906</v>
      </c>
      <c r="D692" s="20"/>
      <c r="F692" s="12">
        <v>4.0</v>
      </c>
      <c r="K692" s="2"/>
      <c r="M692" s="14"/>
      <c r="N692" s="14"/>
    </row>
    <row r="693">
      <c r="C693" s="9" t="s">
        <v>4907</v>
      </c>
      <c r="D693" s="20"/>
      <c r="F693" s="12">
        <v>14.0</v>
      </c>
      <c r="K693" s="2"/>
      <c r="M693" s="14"/>
      <c r="N693" s="14"/>
    </row>
    <row r="694">
      <c r="C694" s="9" t="s">
        <v>4908</v>
      </c>
      <c r="D694" s="20"/>
      <c r="F694" s="12">
        <v>6.0</v>
      </c>
      <c r="K694" s="2"/>
      <c r="M694" s="14"/>
      <c r="N694" s="14"/>
    </row>
    <row r="695">
      <c r="C695" s="9" t="s">
        <v>4909</v>
      </c>
      <c r="D695" s="20"/>
      <c r="F695" s="12">
        <v>6.0</v>
      </c>
      <c r="K695" s="2"/>
      <c r="M695" s="14"/>
      <c r="N695" s="14"/>
    </row>
    <row r="696">
      <c r="C696" s="9" t="s">
        <v>4910</v>
      </c>
      <c r="D696" s="20"/>
      <c r="F696" s="12">
        <v>4.0</v>
      </c>
      <c r="K696" s="2"/>
      <c r="M696" s="14"/>
      <c r="N696" s="14"/>
    </row>
    <row r="697">
      <c r="C697" s="9" t="s">
        <v>4911</v>
      </c>
      <c r="D697" s="20"/>
      <c r="F697" s="12">
        <v>4.0</v>
      </c>
      <c r="K697" s="2"/>
      <c r="M697" s="14"/>
      <c r="N697" s="14"/>
    </row>
    <row r="698">
      <c r="C698" s="9" t="s">
        <v>4912</v>
      </c>
      <c r="D698" s="20"/>
      <c r="F698" s="12">
        <v>9.0</v>
      </c>
      <c r="K698" s="2"/>
      <c r="M698" s="14"/>
      <c r="N698" s="14"/>
    </row>
    <row r="699">
      <c r="C699" s="9" t="s">
        <v>4913</v>
      </c>
      <c r="D699" s="20"/>
      <c r="F699" s="12">
        <v>15.0</v>
      </c>
      <c r="K699" s="2"/>
      <c r="M699" s="14"/>
      <c r="N699" s="14"/>
    </row>
    <row r="700">
      <c r="C700" s="9" t="s">
        <v>4914</v>
      </c>
      <c r="D700" s="20"/>
      <c r="F700" s="12">
        <v>14.0</v>
      </c>
      <c r="K700" s="2"/>
      <c r="M700" s="14"/>
      <c r="N700" s="14"/>
    </row>
    <row r="701">
      <c r="C701" s="9" t="s">
        <v>4915</v>
      </c>
      <c r="D701" s="20"/>
      <c r="F701" s="12">
        <v>12.0</v>
      </c>
      <c r="K701" s="2"/>
      <c r="M701" s="14"/>
      <c r="N701" s="14"/>
    </row>
    <row r="702">
      <c r="C702" s="9" t="s">
        <v>4916</v>
      </c>
      <c r="D702" s="20"/>
      <c r="F702" s="12">
        <v>14.0</v>
      </c>
      <c r="K702" s="2"/>
      <c r="M702" s="14"/>
      <c r="N702" s="14"/>
    </row>
    <row r="703">
      <c r="C703" s="9" t="s">
        <v>4917</v>
      </c>
      <c r="D703" s="20"/>
      <c r="F703" s="12">
        <v>14.0</v>
      </c>
      <c r="K703" s="2"/>
      <c r="M703" s="14"/>
      <c r="N703" s="14"/>
    </row>
    <row r="704">
      <c r="C704" s="9" t="s">
        <v>4918</v>
      </c>
      <c r="D704" s="20"/>
      <c r="F704" s="12">
        <v>63.0</v>
      </c>
      <c r="K704" s="2"/>
      <c r="M704" s="14"/>
      <c r="N704" s="14"/>
    </row>
    <row r="705">
      <c r="C705" s="9" t="s">
        <v>4919</v>
      </c>
      <c r="D705" s="20"/>
      <c r="F705" s="12">
        <v>4.0</v>
      </c>
      <c r="K705" s="2"/>
      <c r="M705" s="14"/>
      <c r="N705" s="14"/>
    </row>
    <row r="706">
      <c r="C706" s="9" t="s">
        <v>4920</v>
      </c>
      <c r="D706" s="20"/>
      <c r="F706" s="12">
        <v>18.0</v>
      </c>
      <c r="K706" s="2"/>
      <c r="M706" s="14"/>
      <c r="N706" s="14"/>
    </row>
    <row r="707">
      <c r="C707" s="9" t="s">
        <v>4921</v>
      </c>
      <c r="D707" s="20"/>
      <c r="F707" s="12">
        <v>7.0</v>
      </c>
      <c r="K707" s="2"/>
      <c r="M707" s="14"/>
      <c r="N707" s="14"/>
    </row>
    <row r="708">
      <c r="C708" s="9" t="s">
        <v>4922</v>
      </c>
      <c r="D708" s="20"/>
      <c r="F708" s="12">
        <v>5.0</v>
      </c>
      <c r="K708" s="2"/>
      <c r="M708" s="14"/>
      <c r="N708" s="14"/>
    </row>
    <row r="709">
      <c r="C709" s="9" t="s">
        <v>4923</v>
      </c>
      <c r="D709" s="20"/>
      <c r="F709" s="12">
        <v>4.0</v>
      </c>
      <c r="K709" s="2"/>
      <c r="M709" s="14"/>
      <c r="N709" s="14"/>
    </row>
    <row r="710">
      <c r="C710" s="9" t="s">
        <v>4924</v>
      </c>
      <c r="D710" s="20"/>
      <c r="F710" s="12">
        <v>10.0</v>
      </c>
      <c r="K710" s="2"/>
      <c r="M710" s="14"/>
      <c r="N710" s="14"/>
    </row>
    <row r="711">
      <c r="C711" s="9" t="s">
        <v>4925</v>
      </c>
      <c r="D711" s="20"/>
      <c r="F711" s="12">
        <v>4.0</v>
      </c>
      <c r="K711" s="2"/>
      <c r="M711" s="14"/>
      <c r="N711" s="14"/>
    </row>
    <row r="712">
      <c r="C712" s="9" t="s">
        <v>4926</v>
      </c>
      <c r="D712" s="20"/>
      <c r="F712" s="12">
        <v>11.0</v>
      </c>
      <c r="K712" s="2"/>
      <c r="M712" s="14"/>
      <c r="N712" s="14"/>
    </row>
    <row r="713">
      <c r="C713" s="9" t="s">
        <v>4927</v>
      </c>
      <c r="D713" s="20"/>
      <c r="F713" s="12">
        <v>5.0</v>
      </c>
      <c r="K713" s="2"/>
      <c r="M713" s="14"/>
      <c r="N713" s="14"/>
    </row>
    <row r="714">
      <c r="C714" s="9" t="s">
        <v>4928</v>
      </c>
      <c r="D714" s="20"/>
      <c r="F714" s="12">
        <v>4.0</v>
      </c>
      <c r="K714" s="2"/>
      <c r="M714" s="14"/>
      <c r="N714" s="14"/>
    </row>
    <row r="715">
      <c r="C715" s="9" t="s">
        <v>4929</v>
      </c>
      <c r="D715" s="20"/>
      <c r="F715" s="12">
        <v>10.0</v>
      </c>
      <c r="K715" s="2"/>
      <c r="M715" s="14"/>
      <c r="N715" s="14"/>
    </row>
    <row r="716">
      <c r="C716" s="9" t="s">
        <v>4930</v>
      </c>
      <c r="D716" s="20"/>
      <c r="F716" s="12">
        <v>8.0</v>
      </c>
      <c r="K716" s="2"/>
      <c r="M716" s="14"/>
      <c r="N716" s="14"/>
    </row>
    <row r="717">
      <c r="C717" s="9" t="s">
        <v>4931</v>
      </c>
      <c r="D717" s="20"/>
      <c r="F717" s="12">
        <v>8.0</v>
      </c>
      <c r="K717" s="2"/>
      <c r="M717" s="14"/>
      <c r="N717" s="14"/>
    </row>
    <row r="718">
      <c r="C718" s="9" t="s">
        <v>4932</v>
      </c>
      <c r="D718" s="20"/>
      <c r="F718" s="12">
        <v>5.0</v>
      </c>
      <c r="K718" s="2"/>
      <c r="M718" s="14"/>
      <c r="N718" s="14"/>
    </row>
    <row r="719">
      <c r="C719" s="9" t="s">
        <v>4933</v>
      </c>
      <c r="D719" s="20"/>
      <c r="F719" s="12">
        <v>8.0</v>
      </c>
      <c r="K719" s="2"/>
      <c r="M719" s="14"/>
      <c r="N719" s="14"/>
    </row>
    <row r="720">
      <c r="C720" s="9" t="s">
        <v>4934</v>
      </c>
      <c r="D720" s="20"/>
      <c r="F720" s="12">
        <v>4.0</v>
      </c>
      <c r="K720" s="2"/>
      <c r="M720" s="14"/>
      <c r="N720" s="14"/>
    </row>
    <row r="721">
      <c r="C721" s="9" t="s">
        <v>4935</v>
      </c>
      <c r="D721" s="20"/>
      <c r="F721" s="12">
        <v>57.0</v>
      </c>
      <c r="K721" s="2"/>
      <c r="M721" s="14"/>
      <c r="N721" s="14"/>
    </row>
    <row r="722">
      <c r="C722" s="9" t="s">
        <v>4936</v>
      </c>
      <c r="D722" s="20"/>
      <c r="F722" s="12">
        <v>5.0</v>
      </c>
      <c r="K722" s="2"/>
      <c r="M722" s="14"/>
      <c r="N722" s="14"/>
    </row>
    <row r="723">
      <c r="C723" s="9" t="s">
        <v>4937</v>
      </c>
      <c r="D723" s="20"/>
      <c r="F723" s="12">
        <v>11.0</v>
      </c>
      <c r="K723" s="2"/>
      <c r="M723" s="14"/>
      <c r="N723" s="14"/>
    </row>
    <row r="724">
      <c r="C724" s="9" t="s">
        <v>4938</v>
      </c>
      <c r="D724" s="20"/>
      <c r="F724" s="12">
        <v>4.0</v>
      </c>
      <c r="K724" s="2"/>
      <c r="M724" s="14"/>
      <c r="N724" s="14"/>
    </row>
    <row r="725">
      <c r="C725" s="9" t="s">
        <v>4939</v>
      </c>
      <c r="D725" s="20"/>
      <c r="F725" s="12">
        <v>4.0</v>
      </c>
      <c r="K725" s="2"/>
      <c r="M725" s="14"/>
      <c r="N725" s="14"/>
    </row>
    <row r="726">
      <c r="C726" s="9" t="s">
        <v>4940</v>
      </c>
      <c r="D726" s="20"/>
      <c r="F726" s="12">
        <v>4.0</v>
      </c>
      <c r="K726" s="2"/>
      <c r="M726" s="14"/>
      <c r="N726" s="14"/>
    </row>
    <row r="727">
      <c r="C727" s="9" t="s">
        <v>4941</v>
      </c>
      <c r="D727" s="20"/>
      <c r="F727" s="12">
        <v>4.0</v>
      </c>
      <c r="K727" s="2"/>
      <c r="M727" s="14"/>
      <c r="N727" s="14"/>
    </row>
    <row r="728">
      <c r="C728" s="9" t="s">
        <v>4942</v>
      </c>
      <c r="D728" s="20"/>
      <c r="F728" s="12">
        <v>4.0</v>
      </c>
      <c r="K728" s="2"/>
      <c r="M728" s="14"/>
      <c r="N728" s="14"/>
    </row>
    <row r="729">
      <c r="C729" s="9" t="s">
        <v>4943</v>
      </c>
      <c r="D729" s="20"/>
      <c r="F729" s="12">
        <v>18.0</v>
      </c>
      <c r="K729" s="2"/>
      <c r="M729" s="14"/>
      <c r="N729" s="14"/>
    </row>
    <row r="730">
      <c r="C730" s="9" t="s">
        <v>4944</v>
      </c>
      <c r="D730" s="20"/>
      <c r="F730" s="12">
        <v>4.0</v>
      </c>
      <c r="K730" s="2"/>
      <c r="M730" s="14"/>
      <c r="N730" s="14"/>
    </row>
    <row r="731">
      <c r="C731" s="9" t="s">
        <v>4945</v>
      </c>
      <c r="D731" s="20"/>
      <c r="F731" s="12">
        <v>4.0</v>
      </c>
      <c r="K731" s="2"/>
      <c r="M731" s="14"/>
      <c r="N731" s="14"/>
    </row>
    <row r="732">
      <c r="C732" s="9" t="s">
        <v>4946</v>
      </c>
      <c r="D732" s="20"/>
      <c r="F732" s="12">
        <v>9.0</v>
      </c>
      <c r="K732" s="2"/>
      <c r="M732" s="14"/>
      <c r="N732" s="14"/>
    </row>
    <row r="733">
      <c r="C733" s="9" t="s">
        <v>4947</v>
      </c>
      <c r="D733" s="20"/>
      <c r="F733" s="12">
        <v>9.0</v>
      </c>
      <c r="K733" s="2"/>
      <c r="M733" s="14"/>
      <c r="N733" s="14"/>
    </row>
    <row r="734">
      <c r="C734" s="9" t="s">
        <v>4948</v>
      </c>
      <c r="D734" s="20"/>
      <c r="F734" s="12">
        <v>31.0</v>
      </c>
      <c r="K734" s="2"/>
      <c r="M734" s="14"/>
      <c r="N734" s="14"/>
    </row>
    <row r="735">
      <c r="C735" s="9" t="s">
        <v>4949</v>
      </c>
      <c r="D735" s="20"/>
      <c r="F735" s="12">
        <v>6.0</v>
      </c>
      <c r="K735" s="2"/>
      <c r="M735" s="14"/>
      <c r="N735" s="14"/>
    </row>
    <row r="736">
      <c r="C736" s="9" t="s">
        <v>4950</v>
      </c>
      <c r="D736" s="20"/>
      <c r="F736" s="12">
        <v>7.0</v>
      </c>
      <c r="K736" s="2"/>
      <c r="M736" s="14"/>
      <c r="N736" s="14"/>
    </row>
    <row r="737">
      <c r="C737" s="9" t="s">
        <v>4951</v>
      </c>
      <c r="D737" s="20"/>
      <c r="F737" s="12">
        <v>21.0</v>
      </c>
      <c r="K737" s="2"/>
      <c r="M737" s="14"/>
      <c r="N737" s="14"/>
    </row>
    <row r="738">
      <c r="C738" s="9" t="s">
        <v>4952</v>
      </c>
      <c r="D738" s="20"/>
      <c r="F738" s="12">
        <v>15.0</v>
      </c>
      <c r="K738" s="2"/>
      <c r="M738" s="14"/>
      <c r="N738" s="14"/>
    </row>
    <row r="739">
      <c r="C739" s="9" t="s">
        <v>4953</v>
      </c>
      <c r="D739" s="20"/>
      <c r="F739" s="12">
        <v>4.0</v>
      </c>
      <c r="K739" s="2"/>
      <c r="M739" s="14"/>
      <c r="N739" s="14"/>
    </row>
    <row r="740">
      <c r="C740" s="9" t="s">
        <v>4954</v>
      </c>
      <c r="D740" s="20"/>
      <c r="F740" s="12">
        <v>7.0</v>
      </c>
      <c r="K740" s="2"/>
      <c r="M740" s="14"/>
      <c r="N740" s="14"/>
    </row>
    <row r="741">
      <c r="C741" s="9" t="s">
        <v>4955</v>
      </c>
      <c r="D741" s="20"/>
      <c r="F741" s="12">
        <v>14.0</v>
      </c>
      <c r="K741" s="2"/>
      <c r="M741" s="14"/>
      <c r="N741" s="14"/>
    </row>
    <row r="742">
      <c r="C742" s="9" t="s">
        <v>4956</v>
      </c>
      <c r="D742" s="20"/>
      <c r="F742" s="12">
        <v>4.0</v>
      </c>
      <c r="K742" s="2"/>
      <c r="M742" s="14"/>
      <c r="N742" s="14"/>
    </row>
    <row r="743">
      <c r="C743" s="9" t="s">
        <v>4957</v>
      </c>
      <c r="D743" s="20"/>
      <c r="F743" s="12">
        <v>26.0</v>
      </c>
      <c r="K743" s="2"/>
      <c r="M743" s="14"/>
      <c r="N743" s="14"/>
    </row>
    <row r="744">
      <c r="C744" s="9" t="s">
        <v>4958</v>
      </c>
      <c r="D744" s="20"/>
      <c r="F744" s="12">
        <v>6.0</v>
      </c>
      <c r="K744" s="2"/>
      <c r="M744" s="14"/>
      <c r="N744" s="14"/>
    </row>
    <row r="745">
      <c r="C745" s="9" t="s">
        <v>4959</v>
      </c>
      <c r="D745" s="20"/>
      <c r="F745" s="12">
        <v>14.0</v>
      </c>
      <c r="K745" s="2"/>
      <c r="M745" s="14"/>
      <c r="N745" s="14"/>
    </row>
    <row r="746">
      <c r="C746" s="9" t="s">
        <v>4960</v>
      </c>
      <c r="D746" s="20"/>
      <c r="F746" s="12">
        <v>8.0</v>
      </c>
      <c r="K746" s="2"/>
      <c r="M746" s="14"/>
      <c r="N746" s="14"/>
    </row>
    <row r="747">
      <c r="C747" s="9" t="s">
        <v>4961</v>
      </c>
      <c r="D747" s="20"/>
      <c r="F747" s="12">
        <v>6.0</v>
      </c>
      <c r="K747" s="2"/>
      <c r="M747" s="14"/>
      <c r="N747" s="14"/>
    </row>
    <row r="748">
      <c r="C748" s="9" t="s">
        <v>4962</v>
      </c>
      <c r="D748" s="20"/>
      <c r="F748" s="12">
        <v>7.0</v>
      </c>
      <c r="K748" s="2"/>
      <c r="M748" s="14"/>
      <c r="N748" s="14"/>
    </row>
    <row r="749">
      <c r="C749" s="9" t="s">
        <v>4963</v>
      </c>
      <c r="D749" s="20"/>
      <c r="F749" s="12">
        <v>28.0</v>
      </c>
      <c r="K749" s="2"/>
      <c r="M749" s="14"/>
      <c r="N749" s="14"/>
    </row>
    <row r="750">
      <c r="C750" s="9" t="s">
        <v>4964</v>
      </c>
      <c r="D750" s="20"/>
      <c r="F750" s="12">
        <v>4.0</v>
      </c>
      <c r="K750" s="2"/>
      <c r="M750" s="14"/>
      <c r="N750" s="14"/>
    </row>
    <row r="751">
      <c r="C751" s="9" t="s">
        <v>4965</v>
      </c>
      <c r="D751" s="20"/>
      <c r="F751" s="12">
        <v>5.0</v>
      </c>
      <c r="K751" s="2"/>
      <c r="M751" s="14"/>
      <c r="N751" s="14"/>
    </row>
    <row r="752">
      <c r="C752" s="9" t="s">
        <v>4966</v>
      </c>
      <c r="D752" s="20"/>
      <c r="F752" s="12">
        <v>5.0</v>
      </c>
      <c r="K752" s="2"/>
      <c r="M752" s="14"/>
      <c r="N752" s="14"/>
    </row>
    <row r="753">
      <c r="C753" s="9" t="s">
        <v>4967</v>
      </c>
      <c r="D753" s="20"/>
      <c r="F753" s="12">
        <v>4.0</v>
      </c>
      <c r="K753" s="2"/>
      <c r="M753" s="14"/>
      <c r="N753" s="14"/>
    </row>
    <row r="754">
      <c r="C754" s="9" t="s">
        <v>4968</v>
      </c>
      <c r="D754" s="20"/>
      <c r="F754" s="12">
        <v>4.0</v>
      </c>
      <c r="K754" s="2"/>
      <c r="M754" s="14"/>
      <c r="N754" s="14"/>
    </row>
    <row r="755">
      <c r="C755" s="9" t="s">
        <v>4969</v>
      </c>
      <c r="D755" s="20"/>
      <c r="F755" s="12">
        <v>5.0</v>
      </c>
      <c r="K755" s="2"/>
      <c r="M755" s="14"/>
      <c r="N755" s="14"/>
    </row>
    <row r="756">
      <c r="C756" s="9" t="s">
        <v>4970</v>
      </c>
      <c r="D756" s="20"/>
      <c r="F756" s="12">
        <v>7.0</v>
      </c>
      <c r="K756" s="2"/>
      <c r="M756" s="14"/>
      <c r="N756" s="14"/>
    </row>
    <row r="757">
      <c r="C757" s="9" t="s">
        <v>4971</v>
      </c>
      <c r="D757" s="20"/>
      <c r="F757" s="12">
        <v>5.0</v>
      </c>
      <c r="K757" s="2"/>
      <c r="M757" s="14"/>
      <c r="N757" s="14"/>
    </row>
    <row r="758">
      <c r="C758" s="9" t="s">
        <v>4972</v>
      </c>
      <c r="D758" s="20"/>
      <c r="F758" s="12">
        <v>4.0</v>
      </c>
      <c r="K758" s="2"/>
      <c r="M758" s="14"/>
      <c r="N758" s="14"/>
    </row>
    <row r="759">
      <c r="C759" s="9" t="s">
        <v>4973</v>
      </c>
      <c r="D759" s="20"/>
      <c r="F759" s="12">
        <v>5.0</v>
      </c>
      <c r="K759" s="2"/>
      <c r="M759" s="14"/>
      <c r="N759" s="14"/>
    </row>
    <row r="760">
      <c r="C760" s="9" t="s">
        <v>4974</v>
      </c>
      <c r="D760" s="20"/>
      <c r="F760" s="12">
        <v>6.0</v>
      </c>
      <c r="K760" s="2"/>
      <c r="M760" s="14"/>
      <c r="N760" s="14"/>
    </row>
    <row r="761">
      <c r="C761" s="9" t="s">
        <v>4975</v>
      </c>
      <c r="D761" s="20"/>
      <c r="F761" s="12">
        <v>4.0</v>
      </c>
      <c r="K761" s="2"/>
      <c r="M761" s="14"/>
      <c r="N761" s="14"/>
    </row>
    <row r="762">
      <c r="C762" s="9" t="s">
        <v>4976</v>
      </c>
      <c r="D762" s="20"/>
      <c r="F762" s="12">
        <v>49.0</v>
      </c>
      <c r="K762" s="2"/>
      <c r="M762" s="14"/>
      <c r="N762" s="14"/>
    </row>
    <row r="763">
      <c r="C763" s="9" t="s">
        <v>4977</v>
      </c>
      <c r="D763" s="20"/>
      <c r="F763" s="12">
        <v>4.0</v>
      </c>
      <c r="K763" s="2"/>
      <c r="M763" s="14"/>
      <c r="N763" s="14"/>
    </row>
    <row r="764">
      <c r="C764" s="9" t="s">
        <v>4978</v>
      </c>
      <c r="D764" s="20"/>
      <c r="F764" s="12">
        <v>6.0</v>
      </c>
      <c r="K764" s="2"/>
      <c r="M764" s="14"/>
      <c r="N764" s="14"/>
    </row>
    <row r="765">
      <c r="C765" s="9" t="s">
        <v>4979</v>
      </c>
      <c r="D765" s="20"/>
      <c r="F765" s="12">
        <v>11.0</v>
      </c>
      <c r="K765" s="2"/>
      <c r="M765" s="14"/>
      <c r="N765" s="14"/>
    </row>
    <row r="766">
      <c r="C766" s="9" t="s">
        <v>4980</v>
      </c>
      <c r="D766" s="20"/>
      <c r="F766" s="12">
        <v>5.0</v>
      </c>
      <c r="K766" s="2"/>
      <c r="M766" s="14"/>
      <c r="N766" s="14"/>
    </row>
    <row r="767">
      <c r="C767" s="9" t="s">
        <v>4981</v>
      </c>
      <c r="D767" s="20"/>
      <c r="F767" s="12">
        <v>4.0</v>
      </c>
      <c r="K767" s="2"/>
      <c r="M767" s="14"/>
      <c r="N767" s="14"/>
    </row>
    <row r="768">
      <c r="C768" s="9" t="s">
        <v>4982</v>
      </c>
      <c r="D768" s="20"/>
      <c r="F768" s="12">
        <v>6.0</v>
      </c>
      <c r="K768" s="2"/>
      <c r="M768" s="14"/>
      <c r="N768" s="14"/>
    </row>
    <row r="769">
      <c r="C769" s="9" t="s">
        <v>4983</v>
      </c>
      <c r="D769" s="20"/>
      <c r="F769" s="12">
        <v>7.0</v>
      </c>
      <c r="K769" s="2"/>
      <c r="M769" s="14"/>
      <c r="N769" s="14"/>
    </row>
    <row r="770">
      <c r="C770" s="9" t="s">
        <v>4984</v>
      </c>
      <c r="D770" s="20"/>
      <c r="F770" s="12">
        <v>4.0</v>
      </c>
      <c r="K770" s="2"/>
      <c r="M770" s="14"/>
      <c r="N770" s="14"/>
    </row>
    <row r="771">
      <c r="C771" s="9" t="s">
        <v>4985</v>
      </c>
      <c r="D771" s="20"/>
      <c r="F771" s="12">
        <v>5.0</v>
      </c>
      <c r="K771" s="2"/>
      <c r="M771" s="14"/>
      <c r="N771" s="14"/>
    </row>
    <row r="772">
      <c r="C772" s="9" t="s">
        <v>4986</v>
      </c>
      <c r="D772" s="20"/>
      <c r="F772" s="12">
        <v>7.0</v>
      </c>
      <c r="K772" s="2"/>
      <c r="M772" s="14"/>
      <c r="N772" s="14"/>
    </row>
    <row r="773">
      <c r="C773" s="9" t="s">
        <v>4987</v>
      </c>
      <c r="D773" s="20"/>
      <c r="F773" s="12">
        <v>4.0</v>
      </c>
      <c r="K773" s="2"/>
      <c r="M773" s="14"/>
      <c r="N773" s="14"/>
    </row>
    <row r="774">
      <c r="C774" s="9" t="s">
        <v>4988</v>
      </c>
      <c r="D774" s="20"/>
      <c r="F774" s="12">
        <v>4.0</v>
      </c>
      <c r="K774" s="2"/>
      <c r="M774" s="14"/>
      <c r="N774" s="14"/>
    </row>
    <row r="775">
      <c r="C775" s="9" t="s">
        <v>4989</v>
      </c>
      <c r="D775" s="20"/>
      <c r="F775" s="12">
        <v>5.0</v>
      </c>
      <c r="K775" s="2"/>
      <c r="M775" s="14"/>
      <c r="N775" s="14"/>
    </row>
    <row r="776">
      <c r="C776" s="9" t="s">
        <v>4990</v>
      </c>
      <c r="D776" s="20"/>
      <c r="F776" s="12">
        <v>13.0</v>
      </c>
      <c r="K776" s="2"/>
      <c r="M776" s="14"/>
      <c r="N776" s="14"/>
    </row>
    <row r="777">
      <c r="C777" s="9" t="s">
        <v>4991</v>
      </c>
      <c r="D777" s="20"/>
      <c r="F777" s="12">
        <v>5.0</v>
      </c>
      <c r="K777" s="2"/>
      <c r="M777" s="14"/>
      <c r="N777" s="14"/>
    </row>
    <row r="778">
      <c r="C778" s="9" t="s">
        <v>4992</v>
      </c>
      <c r="D778" s="20"/>
      <c r="F778" s="12">
        <v>5.0</v>
      </c>
      <c r="K778" s="2"/>
      <c r="M778" s="14"/>
      <c r="N778" s="14"/>
    </row>
    <row r="779">
      <c r="C779" s="9" t="s">
        <v>4993</v>
      </c>
      <c r="D779" s="20"/>
      <c r="F779" s="12">
        <v>13.0</v>
      </c>
      <c r="K779" s="2"/>
      <c r="M779" s="14"/>
      <c r="N779" s="14"/>
    </row>
    <row r="780">
      <c r="C780" s="9" t="s">
        <v>4994</v>
      </c>
      <c r="D780" s="20"/>
      <c r="F780" s="12">
        <v>4.0</v>
      </c>
      <c r="K780" s="2"/>
      <c r="M780" s="14"/>
      <c r="N780" s="14"/>
    </row>
    <row r="781">
      <c r="C781" s="9" t="s">
        <v>4995</v>
      </c>
      <c r="D781" s="20"/>
      <c r="F781" s="12">
        <v>6.0</v>
      </c>
      <c r="K781" s="2"/>
      <c r="M781" s="14"/>
      <c r="N781" s="14"/>
    </row>
    <row r="782">
      <c r="C782" s="9" t="s">
        <v>4996</v>
      </c>
      <c r="D782" s="20"/>
      <c r="F782" s="12">
        <v>9.0</v>
      </c>
      <c r="K782" s="2"/>
      <c r="M782" s="14"/>
      <c r="N782" s="14"/>
    </row>
    <row r="783">
      <c r="C783" s="9" t="s">
        <v>4997</v>
      </c>
      <c r="D783" s="20"/>
      <c r="F783" s="12">
        <v>6.0</v>
      </c>
      <c r="K783" s="2"/>
      <c r="M783" s="14"/>
      <c r="N783" s="14"/>
    </row>
    <row r="784">
      <c r="C784" s="9" t="s">
        <v>4998</v>
      </c>
      <c r="D784" s="20"/>
      <c r="F784" s="12">
        <v>5.0</v>
      </c>
      <c r="K784" s="2"/>
      <c r="M784" s="14"/>
      <c r="N784" s="14"/>
    </row>
    <row r="785">
      <c r="C785" s="9" t="s">
        <v>4999</v>
      </c>
      <c r="D785" s="20"/>
      <c r="F785" s="12">
        <v>7.0</v>
      </c>
      <c r="K785" s="2"/>
      <c r="M785" s="14"/>
      <c r="N785" s="14"/>
    </row>
    <row r="786">
      <c r="C786" s="9" t="s">
        <v>5000</v>
      </c>
      <c r="D786" s="20"/>
      <c r="F786" s="12">
        <v>8.0</v>
      </c>
      <c r="K786" s="2"/>
      <c r="M786" s="14"/>
      <c r="N786" s="14"/>
    </row>
    <row r="787">
      <c r="C787" s="9" t="s">
        <v>5001</v>
      </c>
      <c r="D787" s="20"/>
      <c r="F787" s="12">
        <v>36.0</v>
      </c>
      <c r="K787" s="2"/>
      <c r="M787" s="14"/>
      <c r="N787" s="14"/>
    </row>
    <row r="788">
      <c r="C788" s="9" t="s">
        <v>5002</v>
      </c>
      <c r="D788" s="20"/>
      <c r="F788" s="12">
        <v>5.0</v>
      </c>
      <c r="K788" s="2"/>
      <c r="M788" s="14"/>
      <c r="N788" s="14"/>
    </row>
    <row r="789">
      <c r="C789" s="9" t="s">
        <v>5003</v>
      </c>
      <c r="D789" s="20"/>
      <c r="F789" s="12">
        <v>7.0</v>
      </c>
      <c r="K789" s="2"/>
      <c r="M789" s="14"/>
      <c r="N789" s="14"/>
    </row>
    <row r="790">
      <c r="C790" s="9" t="s">
        <v>5004</v>
      </c>
      <c r="D790" s="20"/>
      <c r="F790" s="12">
        <v>18.0</v>
      </c>
      <c r="K790" s="2"/>
      <c r="M790" s="14"/>
      <c r="N790" s="14"/>
    </row>
    <row r="791">
      <c r="C791" s="9" t="s">
        <v>5005</v>
      </c>
      <c r="D791" s="20"/>
      <c r="F791" s="12">
        <v>4.0</v>
      </c>
      <c r="K791" s="2"/>
      <c r="M791" s="14"/>
      <c r="N791" s="14"/>
    </row>
    <row r="792">
      <c r="C792" s="9" t="s">
        <v>5006</v>
      </c>
      <c r="D792" s="20"/>
      <c r="F792" s="12">
        <v>8.0</v>
      </c>
      <c r="K792" s="2"/>
      <c r="M792" s="14"/>
      <c r="N792" s="14"/>
    </row>
    <row r="793">
      <c r="C793" s="9" t="s">
        <v>5007</v>
      </c>
      <c r="D793" s="20"/>
      <c r="F793" s="12">
        <v>15.0</v>
      </c>
      <c r="K793" s="2"/>
      <c r="M793" s="14"/>
      <c r="N793" s="14"/>
    </row>
    <row r="794">
      <c r="C794" s="9" t="s">
        <v>5008</v>
      </c>
      <c r="D794" s="20"/>
      <c r="F794" s="12">
        <v>13.0</v>
      </c>
      <c r="K794" s="2"/>
      <c r="M794" s="14"/>
      <c r="N794" s="14"/>
    </row>
    <row r="795">
      <c r="C795" s="9" t="s">
        <v>5009</v>
      </c>
      <c r="D795" s="20"/>
      <c r="F795" s="12">
        <v>4.0</v>
      </c>
      <c r="K795" s="2"/>
      <c r="M795" s="14"/>
      <c r="N795" s="14"/>
    </row>
    <row r="796">
      <c r="C796" s="9" t="s">
        <v>5010</v>
      </c>
      <c r="D796" s="20"/>
      <c r="F796" s="12">
        <v>5.0</v>
      </c>
      <c r="K796" s="2"/>
      <c r="M796" s="14"/>
      <c r="N796" s="14"/>
    </row>
    <row r="797">
      <c r="C797" s="9" t="s">
        <v>5011</v>
      </c>
      <c r="D797" s="20"/>
      <c r="F797" s="12">
        <v>32.0</v>
      </c>
      <c r="K797" s="2"/>
      <c r="M797" s="14"/>
      <c r="N797" s="14"/>
    </row>
    <row r="798">
      <c r="C798" s="9" t="s">
        <v>5012</v>
      </c>
      <c r="D798" s="20"/>
      <c r="F798" s="12">
        <v>8.0</v>
      </c>
      <c r="K798" s="2"/>
      <c r="M798" s="14"/>
      <c r="N798" s="14"/>
    </row>
    <row r="799">
      <c r="C799" s="9" t="s">
        <v>5013</v>
      </c>
      <c r="D799" s="20"/>
      <c r="F799" s="12">
        <v>4.0</v>
      </c>
      <c r="K799" s="2"/>
      <c r="M799" s="14"/>
      <c r="N799" s="14"/>
    </row>
    <row r="800">
      <c r="C800" s="9" t="s">
        <v>5014</v>
      </c>
      <c r="D800" s="20"/>
      <c r="F800" s="12">
        <v>25.0</v>
      </c>
      <c r="K800" s="2"/>
      <c r="M800" s="14"/>
      <c r="N800" s="14"/>
    </row>
    <row r="801">
      <c r="C801" s="9" t="s">
        <v>5015</v>
      </c>
      <c r="D801" s="20"/>
      <c r="F801" s="12">
        <v>4.0</v>
      </c>
      <c r="K801" s="2"/>
      <c r="M801" s="14"/>
      <c r="N801" s="14"/>
    </row>
    <row r="802">
      <c r="C802" s="9" t="s">
        <v>5016</v>
      </c>
      <c r="D802" s="20"/>
      <c r="F802" s="12">
        <v>7.0</v>
      </c>
      <c r="K802" s="2"/>
      <c r="M802" s="14"/>
      <c r="N802" s="14"/>
    </row>
    <row r="803">
      <c r="C803" s="9" t="s">
        <v>5017</v>
      </c>
      <c r="D803" s="20"/>
      <c r="F803" s="12">
        <v>4.0</v>
      </c>
      <c r="K803" s="2"/>
      <c r="M803" s="14"/>
      <c r="N803" s="14"/>
    </row>
    <row r="804">
      <c r="C804" s="9" t="s">
        <v>5018</v>
      </c>
      <c r="D804" s="20"/>
      <c r="F804" s="12">
        <v>6.0</v>
      </c>
      <c r="K804" s="2"/>
      <c r="M804" s="14"/>
      <c r="N804" s="14"/>
    </row>
    <row r="805">
      <c r="C805" s="9" t="s">
        <v>5019</v>
      </c>
      <c r="D805" s="20"/>
      <c r="F805" s="12">
        <v>33.0</v>
      </c>
      <c r="K805" s="2"/>
      <c r="M805" s="14"/>
      <c r="N805" s="14"/>
    </row>
    <row r="806">
      <c r="C806" s="9" t="s">
        <v>5020</v>
      </c>
      <c r="D806" s="20"/>
      <c r="F806" s="12">
        <v>15.0</v>
      </c>
      <c r="K806" s="2"/>
      <c r="M806" s="14"/>
      <c r="N806" s="14"/>
    </row>
    <row r="807">
      <c r="C807" s="9" t="s">
        <v>5021</v>
      </c>
      <c r="D807" s="20"/>
      <c r="F807" s="12">
        <v>10.0</v>
      </c>
      <c r="K807" s="2"/>
      <c r="M807" s="14"/>
      <c r="N807" s="14"/>
    </row>
    <row r="808">
      <c r="C808" s="9" t="s">
        <v>5022</v>
      </c>
      <c r="D808" s="20"/>
      <c r="F808" s="12">
        <v>13.0</v>
      </c>
      <c r="K808" s="2"/>
      <c r="M808" s="14"/>
      <c r="N808" s="14"/>
    </row>
    <row r="809">
      <c r="C809" s="9" t="s">
        <v>5023</v>
      </c>
      <c r="D809" s="20"/>
      <c r="F809" s="12">
        <v>5.0</v>
      </c>
      <c r="K809" s="2"/>
      <c r="M809" s="14"/>
      <c r="N809" s="14"/>
    </row>
    <row r="810">
      <c r="C810" s="9" t="s">
        <v>5024</v>
      </c>
      <c r="D810" s="20"/>
      <c r="F810" s="12">
        <v>6.0</v>
      </c>
      <c r="K810" s="2"/>
      <c r="M810" s="14"/>
      <c r="N810" s="14"/>
    </row>
    <row r="811">
      <c r="C811" s="9" t="s">
        <v>5025</v>
      </c>
      <c r="D811" s="20"/>
      <c r="F811" s="12">
        <v>4.0</v>
      </c>
      <c r="K811" s="2"/>
      <c r="M811" s="14"/>
      <c r="N811" s="14"/>
    </row>
    <row r="812">
      <c r="C812" s="9" t="s">
        <v>5026</v>
      </c>
      <c r="D812" s="20"/>
      <c r="F812" s="12">
        <v>5.0</v>
      </c>
      <c r="K812" s="2"/>
      <c r="M812" s="14"/>
      <c r="N812" s="14"/>
    </row>
    <row r="813">
      <c r="C813" s="9" t="s">
        <v>5027</v>
      </c>
      <c r="D813" s="20"/>
      <c r="F813" s="12">
        <v>5.0</v>
      </c>
      <c r="K813" s="2"/>
      <c r="M813" s="14"/>
      <c r="N813" s="14"/>
    </row>
    <row r="814">
      <c r="C814" s="9" t="s">
        <v>5028</v>
      </c>
      <c r="D814" s="20"/>
      <c r="F814" s="12">
        <v>8.0</v>
      </c>
      <c r="K814" s="2"/>
      <c r="M814" s="14"/>
      <c r="N814" s="14"/>
    </row>
    <row r="815">
      <c r="C815" s="9" t="s">
        <v>5029</v>
      </c>
      <c r="D815" s="20"/>
      <c r="F815" s="12">
        <v>10.0</v>
      </c>
      <c r="K815" s="2"/>
      <c r="M815" s="14"/>
      <c r="N815" s="14"/>
    </row>
    <row r="816">
      <c r="C816" s="9" t="s">
        <v>5030</v>
      </c>
      <c r="D816" s="20"/>
      <c r="F816" s="12">
        <v>31.0</v>
      </c>
      <c r="K816" s="2"/>
      <c r="M816" s="14"/>
      <c r="N816" s="14"/>
    </row>
    <row r="817">
      <c r="C817" s="9" t="s">
        <v>5031</v>
      </c>
      <c r="D817" s="20"/>
      <c r="F817" s="12">
        <v>19.0</v>
      </c>
      <c r="K817" s="2"/>
      <c r="M817" s="14"/>
      <c r="N817" s="14"/>
    </row>
    <row r="818">
      <c r="C818" s="9" t="s">
        <v>5032</v>
      </c>
      <c r="D818" s="20"/>
      <c r="F818" s="12">
        <v>4.0</v>
      </c>
      <c r="K818" s="2"/>
      <c r="M818" s="14"/>
      <c r="N818" s="14"/>
    </row>
    <row r="819">
      <c r="C819" s="9" t="s">
        <v>5033</v>
      </c>
      <c r="D819" s="20"/>
      <c r="F819" s="12">
        <v>54.0</v>
      </c>
      <c r="K819" s="2"/>
      <c r="M819" s="14"/>
      <c r="N819" s="14"/>
    </row>
    <row r="820">
      <c r="C820" s="9" t="s">
        <v>5034</v>
      </c>
      <c r="D820" s="20"/>
      <c r="F820" s="12">
        <v>7.0</v>
      </c>
      <c r="K820" s="2"/>
      <c r="M820" s="14"/>
      <c r="N820" s="14"/>
    </row>
    <row r="821">
      <c r="C821" s="9" t="s">
        <v>5035</v>
      </c>
      <c r="D821" s="20"/>
      <c r="F821" s="12">
        <v>9.0</v>
      </c>
      <c r="K821" s="2"/>
      <c r="M821" s="14"/>
      <c r="N821" s="14"/>
    </row>
    <row r="822">
      <c r="C822" s="9" t="s">
        <v>5036</v>
      </c>
      <c r="D822" s="20"/>
      <c r="F822" s="12">
        <v>32.0</v>
      </c>
      <c r="K822" s="2"/>
      <c r="M822" s="14"/>
      <c r="N822" s="14"/>
    </row>
    <row r="823">
      <c r="C823" s="9" t="s">
        <v>5037</v>
      </c>
      <c r="D823" s="20"/>
      <c r="F823" s="12">
        <v>5.0</v>
      </c>
      <c r="K823" s="2"/>
      <c r="M823" s="14"/>
      <c r="N823" s="14"/>
    </row>
    <row r="824">
      <c r="C824" s="9" t="s">
        <v>5038</v>
      </c>
      <c r="D824" s="20"/>
      <c r="F824" s="12">
        <v>8.0</v>
      </c>
      <c r="K824" s="2"/>
      <c r="M824" s="14"/>
      <c r="N824" s="14"/>
    </row>
    <row r="825">
      <c r="C825" s="9" t="s">
        <v>5039</v>
      </c>
      <c r="D825" s="20"/>
      <c r="F825" s="12">
        <v>11.0</v>
      </c>
      <c r="K825" s="2"/>
      <c r="M825" s="14"/>
      <c r="N825" s="14"/>
    </row>
    <row r="826">
      <c r="C826" s="9" t="s">
        <v>5040</v>
      </c>
      <c r="D826" s="20"/>
      <c r="F826" s="12">
        <v>99.0</v>
      </c>
      <c r="K826" s="2"/>
      <c r="M826" s="14"/>
      <c r="N826" s="14"/>
    </row>
    <row r="827">
      <c r="C827" s="9" t="s">
        <v>5041</v>
      </c>
      <c r="D827" s="20"/>
      <c r="F827" s="12">
        <v>4.0</v>
      </c>
      <c r="K827" s="2"/>
      <c r="M827" s="14"/>
      <c r="N827" s="14"/>
    </row>
    <row r="828">
      <c r="C828" s="9" t="s">
        <v>5042</v>
      </c>
      <c r="D828" s="20"/>
      <c r="F828" s="12">
        <v>6.0</v>
      </c>
      <c r="K828" s="2"/>
      <c r="M828" s="14"/>
      <c r="N828" s="14"/>
    </row>
    <row r="829">
      <c r="C829" s="9" t="s">
        <v>5043</v>
      </c>
      <c r="D829" s="20"/>
      <c r="F829" s="12">
        <v>27.0</v>
      </c>
      <c r="K829" s="2"/>
      <c r="M829" s="14"/>
      <c r="N829" s="14"/>
    </row>
    <row r="830">
      <c r="C830" s="9" t="s">
        <v>5044</v>
      </c>
      <c r="D830" s="20"/>
      <c r="F830" s="12">
        <v>5.0</v>
      </c>
      <c r="K830" s="2"/>
      <c r="M830" s="14"/>
      <c r="N830" s="14"/>
    </row>
    <row r="831">
      <c r="C831" s="9" t="s">
        <v>5045</v>
      </c>
      <c r="D831" s="20"/>
      <c r="F831" s="12">
        <v>7.0</v>
      </c>
      <c r="K831" s="2"/>
      <c r="M831" s="14"/>
      <c r="N831" s="14"/>
    </row>
    <row r="832">
      <c r="C832" s="9" t="s">
        <v>5046</v>
      </c>
      <c r="D832" s="20"/>
      <c r="F832" s="12">
        <v>26.0</v>
      </c>
      <c r="K832" s="2"/>
      <c r="M832" s="14"/>
      <c r="N832" s="14"/>
    </row>
    <row r="833">
      <c r="C833" s="9" t="s">
        <v>5047</v>
      </c>
      <c r="D833" s="20"/>
      <c r="F833" s="12">
        <v>11.0</v>
      </c>
      <c r="K833" s="2"/>
      <c r="M833" s="14"/>
      <c r="N833" s="14"/>
    </row>
    <row r="834">
      <c r="C834" s="9" t="s">
        <v>5048</v>
      </c>
      <c r="D834" s="20"/>
      <c r="F834" s="12">
        <v>6.0</v>
      </c>
      <c r="K834" s="2"/>
      <c r="M834" s="14"/>
      <c r="N834" s="14"/>
    </row>
    <row r="835">
      <c r="C835" s="9" t="s">
        <v>5049</v>
      </c>
      <c r="D835" s="20"/>
      <c r="F835" s="12">
        <v>5.0</v>
      </c>
      <c r="K835" s="2"/>
      <c r="M835" s="14"/>
      <c r="N835" s="14"/>
    </row>
    <row r="836">
      <c r="C836" s="9" t="s">
        <v>5050</v>
      </c>
      <c r="D836" s="20"/>
      <c r="F836" s="12">
        <v>5.0</v>
      </c>
      <c r="K836" s="2"/>
      <c r="M836" s="14"/>
      <c r="N836" s="14"/>
    </row>
    <row r="837">
      <c r="C837" s="9" t="s">
        <v>5051</v>
      </c>
      <c r="D837" s="20"/>
      <c r="F837" s="12">
        <v>16.0</v>
      </c>
      <c r="K837" s="2"/>
      <c r="M837" s="14"/>
      <c r="N837" s="14"/>
    </row>
    <row r="838">
      <c r="C838" s="9" t="s">
        <v>5052</v>
      </c>
      <c r="D838" s="20"/>
      <c r="F838" s="12">
        <v>4.0</v>
      </c>
      <c r="K838" s="2"/>
      <c r="M838" s="14"/>
      <c r="N838" s="14"/>
    </row>
    <row r="839">
      <c r="C839" s="9" t="s">
        <v>5053</v>
      </c>
      <c r="D839" s="20"/>
      <c r="F839" s="12">
        <v>4.0</v>
      </c>
      <c r="K839" s="2"/>
      <c r="M839" s="14"/>
      <c r="N839" s="14"/>
    </row>
    <row r="840">
      <c r="C840" s="9" t="s">
        <v>5054</v>
      </c>
      <c r="D840" s="20"/>
      <c r="F840" s="12">
        <v>6.0</v>
      </c>
      <c r="K840" s="2"/>
      <c r="M840" s="14"/>
      <c r="N840" s="14"/>
    </row>
    <row r="841">
      <c r="C841" s="9" t="s">
        <v>5055</v>
      </c>
      <c r="D841" s="20"/>
      <c r="F841" s="12">
        <v>9.0</v>
      </c>
      <c r="K841" s="2"/>
      <c r="M841" s="14"/>
      <c r="N841" s="14"/>
    </row>
    <row r="842">
      <c r="C842" s="9" t="s">
        <v>5056</v>
      </c>
      <c r="D842" s="20"/>
      <c r="F842" s="12">
        <v>12.0</v>
      </c>
      <c r="K842" s="2"/>
      <c r="M842" s="14"/>
      <c r="N842" s="14"/>
    </row>
    <row r="843">
      <c r="C843" s="9" t="s">
        <v>5057</v>
      </c>
      <c r="D843" s="20"/>
      <c r="F843" s="12">
        <v>5.0</v>
      </c>
      <c r="K843" s="2"/>
      <c r="M843" s="14"/>
      <c r="N843" s="14"/>
    </row>
    <row r="844">
      <c r="C844" s="9" t="s">
        <v>5058</v>
      </c>
      <c r="D844" s="20"/>
      <c r="F844" s="12">
        <v>4.0</v>
      </c>
      <c r="K844" s="2"/>
      <c r="M844" s="14"/>
      <c r="N844" s="14"/>
    </row>
    <row r="845">
      <c r="C845" s="9" t="s">
        <v>5059</v>
      </c>
      <c r="D845" s="20"/>
      <c r="F845" s="12">
        <v>30.0</v>
      </c>
      <c r="K845" s="2"/>
      <c r="M845" s="14"/>
      <c r="N845" s="14"/>
    </row>
    <row r="846">
      <c r="C846" s="9" t="s">
        <v>5060</v>
      </c>
      <c r="D846" s="20"/>
      <c r="F846" s="12">
        <v>33.0</v>
      </c>
      <c r="K846" s="2"/>
      <c r="M846" s="14"/>
      <c r="N846" s="14"/>
    </row>
    <row r="847">
      <c r="C847" s="9" t="s">
        <v>5061</v>
      </c>
      <c r="D847" s="20"/>
      <c r="F847" s="12">
        <v>12.0</v>
      </c>
      <c r="K847" s="2"/>
      <c r="M847" s="14"/>
      <c r="N847" s="14"/>
    </row>
    <row r="848">
      <c r="C848" s="9" t="s">
        <v>5062</v>
      </c>
      <c r="D848" s="20"/>
      <c r="F848" s="12">
        <v>33.0</v>
      </c>
      <c r="K848" s="2"/>
      <c r="M848" s="14"/>
      <c r="N848" s="14"/>
    </row>
    <row r="849">
      <c r="C849" s="9" t="s">
        <v>5063</v>
      </c>
      <c r="D849" s="20"/>
      <c r="F849" s="12">
        <v>8.0</v>
      </c>
      <c r="K849" s="2"/>
      <c r="M849" s="14"/>
      <c r="N849" s="14"/>
    </row>
    <row r="850">
      <c r="C850" s="9" t="s">
        <v>5064</v>
      </c>
      <c r="D850" s="20"/>
      <c r="F850" s="12">
        <v>74.0</v>
      </c>
      <c r="K850" s="2"/>
      <c r="M850" s="14"/>
      <c r="N850" s="14"/>
    </row>
    <row r="851">
      <c r="C851" s="9" t="s">
        <v>5065</v>
      </c>
      <c r="D851" s="20"/>
      <c r="F851" s="12">
        <v>23.0</v>
      </c>
      <c r="K851" s="2"/>
      <c r="M851" s="14"/>
      <c r="N851" s="14"/>
    </row>
    <row r="852">
      <c r="C852" s="9" t="s">
        <v>5066</v>
      </c>
      <c r="D852" s="20"/>
      <c r="F852" s="12">
        <v>42.0</v>
      </c>
      <c r="K852" s="2"/>
      <c r="M852" s="14"/>
      <c r="N852" s="14"/>
    </row>
    <row r="853">
      <c r="C853" s="9" t="s">
        <v>5067</v>
      </c>
      <c r="D853" s="20"/>
      <c r="F853" s="12">
        <v>43.0</v>
      </c>
      <c r="K853" s="2"/>
      <c r="M853" s="14"/>
      <c r="N853" s="14"/>
    </row>
    <row r="854">
      <c r="C854" s="9" t="s">
        <v>5068</v>
      </c>
      <c r="D854" s="20"/>
      <c r="F854" s="12">
        <v>4.0</v>
      </c>
      <c r="K854" s="2"/>
      <c r="M854" s="14"/>
      <c r="N854" s="14"/>
    </row>
    <row r="855">
      <c r="C855" s="9" t="s">
        <v>5069</v>
      </c>
      <c r="D855" s="20"/>
      <c r="F855" s="12">
        <v>14.0</v>
      </c>
      <c r="K855" s="2"/>
      <c r="M855" s="14"/>
      <c r="N855" s="14"/>
    </row>
    <row r="856">
      <c r="C856" s="9" t="s">
        <v>5070</v>
      </c>
      <c r="D856" s="20"/>
      <c r="F856" s="12">
        <v>4.0</v>
      </c>
      <c r="K856" s="2"/>
      <c r="M856" s="14"/>
      <c r="N856" s="14"/>
    </row>
    <row r="857">
      <c r="C857" s="9" t="s">
        <v>5071</v>
      </c>
      <c r="D857" s="20"/>
      <c r="F857" s="12">
        <v>21.0</v>
      </c>
      <c r="K857" s="2"/>
      <c r="M857" s="14"/>
      <c r="N857" s="14"/>
    </row>
    <row r="858">
      <c r="C858" s="9" t="s">
        <v>5072</v>
      </c>
      <c r="D858" s="20"/>
      <c r="F858" s="12">
        <v>20.0</v>
      </c>
      <c r="K858" s="2"/>
      <c r="M858" s="14"/>
      <c r="N858" s="14"/>
    </row>
    <row r="859">
      <c r="C859" s="9" t="s">
        <v>5073</v>
      </c>
      <c r="D859" s="20"/>
      <c r="F859" s="12">
        <v>4.0</v>
      </c>
      <c r="K859" s="2"/>
      <c r="M859" s="14"/>
      <c r="N859" s="14"/>
    </row>
    <row r="860">
      <c r="C860" s="9" t="s">
        <v>5074</v>
      </c>
      <c r="D860" s="20"/>
      <c r="F860" s="12">
        <v>5.0</v>
      </c>
      <c r="K860" s="2"/>
      <c r="M860" s="14"/>
      <c r="N860" s="14"/>
    </row>
    <row r="861">
      <c r="C861" s="9" t="s">
        <v>5075</v>
      </c>
      <c r="D861" s="20"/>
      <c r="F861" s="12">
        <v>9.0</v>
      </c>
      <c r="K861" s="2"/>
      <c r="M861" s="14"/>
      <c r="N861" s="14"/>
    </row>
    <row r="862">
      <c r="C862" s="9" t="s">
        <v>5076</v>
      </c>
      <c r="D862" s="20"/>
      <c r="F862" s="12">
        <v>17.0</v>
      </c>
      <c r="K862" s="2"/>
      <c r="M862" s="14"/>
      <c r="N862" s="14"/>
    </row>
    <row r="863">
      <c r="C863" s="9" t="s">
        <v>5077</v>
      </c>
      <c r="D863" s="20"/>
      <c r="F863" s="12">
        <v>10.0</v>
      </c>
      <c r="K863" s="2"/>
      <c r="M863" s="14"/>
      <c r="N863" s="14"/>
    </row>
    <row r="864">
      <c r="C864" s="9" t="s">
        <v>5078</v>
      </c>
      <c r="D864" s="20"/>
      <c r="F864" s="12">
        <v>10.0</v>
      </c>
      <c r="K864" s="2"/>
      <c r="M864" s="14"/>
      <c r="N864" s="14"/>
    </row>
    <row r="865">
      <c r="C865" s="9" t="s">
        <v>5079</v>
      </c>
      <c r="D865" s="20"/>
      <c r="F865" s="12">
        <v>7.0</v>
      </c>
      <c r="K865" s="2"/>
      <c r="M865" s="14"/>
      <c r="N865" s="14"/>
    </row>
    <row r="866">
      <c r="C866" s="9" t="s">
        <v>5080</v>
      </c>
      <c r="D866" s="20"/>
      <c r="F866" s="12">
        <v>6.0</v>
      </c>
      <c r="K866" s="2"/>
      <c r="M866" s="14"/>
      <c r="N866" s="14"/>
    </row>
    <row r="867">
      <c r="C867" s="9" t="s">
        <v>5081</v>
      </c>
      <c r="D867" s="20"/>
      <c r="F867" s="12">
        <v>13.0</v>
      </c>
      <c r="K867" s="2"/>
      <c r="M867" s="14"/>
      <c r="N867" s="14"/>
    </row>
    <row r="868">
      <c r="C868" s="9" t="s">
        <v>5082</v>
      </c>
      <c r="D868" s="20"/>
      <c r="F868" s="12">
        <v>10.0</v>
      </c>
      <c r="K868" s="2"/>
      <c r="M868" s="14"/>
      <c r="N868" s="14"/>
    </row>
    <row r="869">
      <c r="C869" s="9" t="s">
        <v>5083</v>
      </c>
      <c r="D869" s="20"/>
      <c r="F869" s="12">
        <v>8.0</v>
      </c>
      <c r="K869" s="2"/>
      <c r="M869" s="14"/>
      <c r="N869" s="14"/>
    </row>
    <row r="870">
      <c r="C870" s="9" t="s">
        <v>5084</v>
      </c>
      <c r="D870" s="20"/>
      <c r="F870" s="12">
        <v>9.0</v>
      </c>
      <c r="K870" s="2"/>
      <c r="M870" s="14"/>
      <c r="N870" s="14"/>
    </row>
    <row r="871">
      <c r="C871" s="9" t="s">
        <v>5085</v>
      </c>
      <c r="D871" s="20"/>
      <c r="F871" s="12">
        <v>5.0</v>
      </c>
      <c r="K871" s="2"/>
      <c r="M871" s="14"/>
      <c r="N871" s="14"/>
    </row>
    <row r="872">
      <c r="C872" s="9" t="s">
        <v>5086</v>
      </c>
      <c r="D872" s="20"/>
      <c r="F872" s="12">
        <v>4.0</v>
      </c>
      <c r="K872" s="2"/>
      <c r="M872" s="14"/>
      <c r="N872" s="14"/>
    </row>
    <row r="873">
      <c r="C873" s="9" t="s">
        <v>5087</v>
      </c>
      <c r="D873" s="20"/>
      <c r="F873" s="12">
        <v>4.0</v>
      </c>
      <c r="K873" s="2"/>
      <c r="M873" s="14"/>
      <c r="N873" s="14"/>
    </row>
    <row r="874">
      <c r="C874" s="9" t="s">
        <v>5088</v>
      </c>
      <c r="D874" s="20"/>
      <c r="F874" s="12">
        <v>5.0</v>
      </c>
      <c r="K874" s="2"/>
      <c r="M874" s="14"/>
      <c r="N874" s="14"/>
    </row>
    <row r="875">
      <c r="C875" s="9" t="s">
        <v>5089</v>
      </c>
      <c r="D875" s="20"/>
      <c r="F875" s="12">
        <v>12.0</v>
      </c>
      <c r="K875" s="2"/>
      <c r="M875" s="14"/>
      <c r="N875" s="14"/>
    </row>
    <row r="876">
      <c r="C876" s="9" t="s">
        <v>5090</v>
      </c>
      <c r="D876" s="20"/>
      <c r="F876" s="12">
        <v>6.0</v>
      </c>
      <c r="K876" s="2"/>
      <c r="M876" s="14"/>
      <c r="N876" s="14"/>
    </row>
    <row r="877">
      <c r="C877" s="9" t="s">
        <v>5091</v>
      </c>
      <c r="D877" s="20"/>
      <c r="F877" s="12">
        <v>5.0</v>
      </c>
      <c r="K877" s="2"/>
      <c r="M877" s="14"/>
      <c r="N877" s="14"/>
    </row>
    <row r="878">
      <c r="C878" s="9" t="s">
        <v>5092</v>
      </c>
      <c r="D878" s="20"/>
      <c r="F878" s="12">
        <v>19.0</v>
      </c>
      <c r="K878" s="2"/>
      <c r="M878" s="14"/>
      <c r="N878" s="14"/>
    </row>
    <row r="879">
      <c r="C879" s="9" t="s">
        <v>5093</v>
      </c>
      <c r="D879" s="20"/>
      <c r="F879" s="12">
        <v>4.0</v>
      </c>
      <c r="K879" s="2"/>
      <c r="M879" s="14"/>
      <c r="N879" s="14"/>
    </row>
    <row r="880">
      <c r="C880" s="9" t="s">
        <v>5094</v>
      </c>
      <c r="D880" s="20"/>
      <c r="F880" s="12">
        <v>6.0</v>
      </c>
      <c r="K880" s="2"/>
      <c r="M880" s="14"/>
      <c r="N880" s="14"/>
    </row>
    <row r="881">
      <c r="C881" s="9" t="s">
        <v>5095</v>
      </c>
      <c r="D881" s="20"/>
      <c r="F881" s="12">
        <v>16.0</v>
      </c>
      <c r="K881" s="2"/>
      <c r="M881" s="14"/>
      <c r="N881" s="14"/>
    </row>
    <row r="882">
      <c r="C882" s="9" t="s">
        <v>5096</v>
      </c>
      <c r="D882" s="20"/>
      <c r="F882" s="12">
        <v>7.0</v>
      </c>
      <c r="K882" s="2"/>
      <c r="M882" s="14"/>
      <c r="N882" s="14"/>
    </row>
    <row r="883">
      <c r="C883" s="9" t="s">
        <v>5097</v>
      </c>
      <c r="D883" s="20"/>
      <c r="F883" s="12">
        <v>30.0</v>
      </c>
      <c r="K883" s="2"/>
      <c r="M883" s="14"/>
      <c r="N883" s="14"/>
    </row>
    <row r="884">
      <c r="C884" s="9" t="s">
        <v>5098</v>
      </c>
      <c r="D884" s="20"/>
      <c r="F884" s="12">
        <v>11.0</v>
      </c>
      <c r="K884" s="2"/>
      <c r="M884" s="14"/>
      <c r="N884" s="14"/>
    </row>
    <row r="885">
      <c r="C885" s="9" t="s">
        <v>5099</v>
      </c>
      <c r="D885" s="20"/>
      <c r="F885" s="12">
        <v>5.0</v>
      </c>
      <c r="K885" s="2"/>
      <c r="M885" s="14"/>
      <c r="N885" s="14"/>
    </row>
    <row r="886">
      <c r="C886" s="9" t="s">
        <v>5100</v>
      </c>
      <c r="D886" s="20"/>
      <c r="F886" s="12">
        <v>14.0</v>
      </c>
      <c r="K886" s="2"/>
      <c r="M886" s="14"/>
      <c r="N886" s="14"/>
    </row>
    <row r="887">
      <c r="C887" s="9" t="s">
        <v>5101</v>
      </c>
      <c r="D887" s="20"/>
      <c r="F887" s="12">
        <v>4.0</v>
      </c>
      <c r="K887" s="2"/>
      <c r="M887" s="14"/>
      <c r="N887" s="14"/>
    </row>
    <row r="888">
      <c r="C888" s="9" t="s">
        <v>5102</v>
      </c>
      <c r="D888" s="20"/>
      <c r="F888" s="12">
        <v>6.0</v>
      </c>
      <c r="K888" s="2"/>
      <c r="M888" s="14"/>
      <c r="N888" s="14"/>
    </row>
    <row r="889">
      <c r="C889" s="9" t="s">
        <v>5103</v>
      </c>
      <c r="D889" s="20"/>
      <c r="F889" s="12">
        <v>37.0</v>
      </c>
      <c r="K889" s="2"/>
      <c r="M889" s="14"/>
      <c r="N889" s="14"/>
    </row>
    <row r="890">
      <c r="C890" s="9" t="s">
        <v>5104</v>
      </c>
      <c r="D890" s="20"/>
      <c r="F890" s="12">
        <v>7.0</v>
      </c>
      <c r="K890" s="2"/>
      <c r="M890" s="14"/>
      <c r="N890" s="14"/>
    </row>
    <row r="891">
      <c r="C891" s="9" t="s">
        <v>5105</v>
      </c>
      <c r="D891" s="20"/>
      <c r="F891" s="12">
        <v>5.0</v>
      </c>
      <c r="K891" s="2"/>
      <c r="M891" s="14"/>
      <c r="N891" s="14"/>
    </row>
    <row r="892">
      <c r="C892" s="9" t="s">
        <v>5106</v>
      </c>
      <c r="D892" s="20"/>
      <c r="F892" s="12">
        <v>4.0</v>
      </c>
      <c r="K892" s="2"/>
      <c r="M892" s="14"/>
      <c r="N892" s="14"/>
    </row>
    <row r="893">
      <c r="C893" s="9" t="s">
        <v>5107</v>
      </c>
      <c r="D893" s="20"/>
      <c r="F893" s="12">
        <v>7.0</v>
      </c>
      <c r="K893" s="2"/>
      <c r="M893" s="14"/>
      <c r="N893" s="14"/>
    </row>
    <row r="894">
      <c r="C894" s="9" t="s">
        <v>5108</v>
      </c>
      <c r="D894" s="20"/>
      <c r="F894" s="12">
        <v>12.0</v>
      </c>
      <c r="K894" s="2"/>
      <c r="M894" s="14"/>
      <c r="N894" s="14"/>
    </row>
    <row r="895">
      <c r="C895" s="9" t="s">
        <v>5109</v>
      </c>
      <c r="D895" s="20"/>
      <c r="F895" s="12">
        <v>4.0</v>
      </c>
      <c r="K895" s="2"/>
      <c r="M895" s="14"/>
      <c r="N895" s="14"/>
    </row>
    <row r="896">
      <c r="C896" s="9" t="s">
        <v>5110</v>
      </c>
      <c r="D896" s="20"/>
      <c r="F896" s="12">
        <v>7.0</v>
      </c>
      <c r="K896" s="2"/>
      <c r="M896" s="14"/>
      <c r="N896" s="14"/>
    </row>
    <row r="897">
      <c r="C897" s="9" t="s">
        <v>5111</v>
      </c>
      <c r="D897" s="20"/>
      <c r="F897" s="12">
        <v>16.0</v>
      </c>
      <c r="K897" s="2"/>
      <c r="M897" s="14"/>
      <c r="N897" s="14"/>
    </row>
    <row r="898">
      <c r="C898" s="9" t="s">
        <v>5112</v>
      </c>
      <c r="D898" s="20"/>
      <c r="F898" s="12">
        <v>4.0</v>
      </c>
      <c r="K898" s="2"/>
      <c r="M898" s="14"/>
      <c r="N898" s="14"/>
    </row>
    <row r="899">
      <c r="C899" s="9" t="s">
        <v>5113</v>
      </c>
      <c r="D899" s="20"/>
      <c r="F899" s="12">
        <v>109.0</v>
      </c>
      <c r="K899" s="2"/>
      <c r="M899" s="14"/>
      <c r="N899" s="14"/>
    </row>
    <row r="900">
      <c r="C900" s="9" t="s">
        <v>5114</v>
      </c>
      <c r="D900" s="20"/>
      <c r="F900" s="12">
        <v>4.0</v>
      </c>
      <c r="K900" s="2"/>
      <c r="M900" s="14"/>
      <c r="N900" s="14"/>
    </row>
    <row r="901">
      <c r="C901" s="9" t="s">
        <v>5115</v>
      </c>
      <c r="D901" s="20"/>
      <c r="F901" s="12">
        <v>7.0</v>
      </c>
      <c r="K901" s="2"/>
      <c r="M901" s="14"/>
      <c r="N901" s="14"/>
    </row>
    <row r="902">
      <c r="C902" s="9" t="s">
        <v>5116</v>
      </c>
      <c r="D902" s="20"/>
      <c r="F902" s="12">
        <v>68.0</v>
      </c>
      <c r="K902" s="2"/>
      <c r="M902" s="14"/>
      <c r="N902" s="14"/>
    </row>
    <row r="903">
      <c r="C903" s="9" t="s">
        <v>5117</v>
      </c>
      <c r="D903" s="20"/>
      <c r="F903" s="12">
        <v>5.0</v>
      </c>
      <c r="K903" s="2"/>
      <c r="M903" s="14"/>
      <c r="N903" s="14"/>
    </row>
    <row r="904">
      <c r="C904" s="9" t="s">
        <v>5118</v>
      </c>
      <c r="D904" s="20"/>
      <c r="F904" s="12">
        <v>9.0</v>
      </c>
      <c r="K904" s="2"/>
      <c r="M904" s="14"/>
      <c r="N904" s="14"/>
    </row>
    <row r="905">
      <c r="D905" s="20"/>
      <c r="K905" s="2"/>
      <c r="M905" s="14"/>
      <c r="N905" s="14"/>
    </row>
    <row r="906">
      <c r="D906" s="20"/>
      <c r="K906" s="2"/>
      <c r="M906" s="14"/>
      <c r="N906" s="14"/>
    </row>
    <row r="907">
      <c r="D907" s="20"/>
      <c r="K907" s="2"/>
      <c r="M907" s="14"/>
      <c r="N907" s="14"/>
    </row>
    <row r="908">
      <c r="D908" s="20"/>
      <c r="K908" s="2"/>
      <c r="M908" s="14"/>
      <c r="N908" s="14"/>
    </row>
    <row r="909">
      <c r="D909" s="20"/>
      <c r="K909" s="2"/>
      <c r="M909" s="14"/>
      <c r="N909" s="14"/>
    </row>
    <row r="910">
      <c r="D910" s="20"/>
      <c r="K910" s="2"/>
      <c r="M910" s="14"/>
      <c r="N910" s="14"/>
    </row>
    <row r="911">
      <c r="D911" s="20"/>
      <c r="K911" s="2"/>
      <c r="M911" s="14"/>
      <c r="N911" s="14"/>
    </row>
    <row r="912">
      <c r="D912" s="20"/>
      <c r="K912" s="2"/>
      <c r="M912" s="14"/>
      <c r="N912" s="14"/>
    </row>
    <row r="913">
      <c r="D913" s="20"/>
      <c r="K913" s="2"/>
      <c r="M913" s="14"/>
      <c r="N913" s="14"/>
    </row>
    <row r="914">
      <c r="D914" s="20"/>
      <c r="K914" s="2"/>
      <c r="M914" s="14"/>
      <c r="N914" s="14"/>
    </row>
    <row r="915">
      <c r="D915" s="20"/>
      <c r="K915" s="2"/>
      <c r="M915" s="14"/>
      <c r="N915" s="14"/>
    </row>
    <row r="916">
      <c r="D916" s="20"/>
      <c r="K916" s="2"/>
      <c r="M916" s="14"/>
      <c r="N916" s="14"/>
    </row>
    <row r="917">
      <c r="D917" s="20"/>
      <c r="K917" s="2"/>
      <c r="M917" s="14"/>
      <c r="N917" s="14"/>
    </row>
    <row r="918">
      <c r="D918" s="20"/>
      <c r="K918" s="2"/>
      <c r="M918" s="14"/>
      <c r="N918" s="14"/>
    </row>
    <row r="919">
      <c r="D919" s="20"/>
      <c r="K919" s="2"/>
      <c r="M919" s="14"/>
      <c r="N919" s="14"/>
    </row>
    <row r="920">
      <c r="D920" s="20"/>
      <c r="K920" s="2"/>
      <c r="M920" s="14"/>
      <c r="N920" s="14"/>
    </row>
    <row r="921">
      <c r="D921" s="20"/>
      <c r="K921" s="2"/>
      <c r="M921" s="14"/>
      <c r="N921" s="14"/>
    </row>
    <row r="922">
      <c r="D922" s="20"/>
      <c r="K922" s="2"/>
      <c r="M922" s="14"/>
      <c r="N922" s="14"/>
    </row>
    <row r="923">
      <c r="D923" s="20"/>
      <c r="K923" s="2"/>
      <c r="M923" s="14"/>
      <c r="N923" s="14"/>
    </row>
    <row r="924">
      <c r="D924" s="20"/>
      <c r="K924" s="2"/>
      <c r="M924" s="14"/>
      <c r="N924" s="14"/>
    </row>
    <row r="925">
      <c r="D925" s="20"/>
      <c r="K925" s="2"/>
      <c r="M925" s="14"/>
      <c r="N925" s="14"/>
    </row>
    <row r="926">
      <c r="D926" s="20"/>
      <c r="K926" s="2"/>
      <c r="M926" s="14"/>
      <c r="N926" s="14"/>
    </row>
    <row r="927">
      <c r="D927" s="20"/>
      <c r="K927" s="2"/>
      <c r="M927" s="14"/>
      <c r="N927" s="14"/>
    </row>
    <row r="928">
      <c r="D928" s="20"/>
      <c r="K928" s="2"/>
      <c r="M928" s="14"/>
      <c r="N928" s="14"/>
    </row>
    <row r="929">
      <c r="D929" s="20"/>
      <c r="K929" s="2"/>
      <c r="M929" s="14"/>
      <c r="N929" s="14"/>
    </row>
    <row r="930">
      <c r="D930" s="20"/>
      <c r="K930" s="2"/>
      <c r="M930" s="14"/>
      <c r="N930" s="14"/>
    </row>
    <row r="931">
      <c r="D931" s="20"/>
      <c r="K931" s="2"/>
      <c r="M931" s="14"/>
      <c r="N931" s="14"/>
    </row>
    <row r="932">
      <c r="D932" s="20"/>
      <c r="K932" s="2"/>
      <c r="M932" s="14"/>
      <c r="N932" s="14"/>
    </row>
    <row r="933">
      <c r="D933" s="20"/>
      <c r="K933" s="2"/>
      <c r="M933" s="14"/>
      <c r="N933" s="14"/>
    </row>
    <row r="934">
      <c r="D934" s="20"/>
      <c r="K934" s="2"/>
      <c r="M934" s="14"/>
      <c r="N934" s="14"/>
    </row>
    <row r="935">
      <c r="D935" s="20"/>
      <c r="K935" s="2"/>
      <c r="M935" s="14"/>
      <c r="N935" s="14"/>
    </row>
    <row r="936">
      <c r="D936" s="20"/>
      <c r="K936" s="2"/>
      <c r="M936" s="14"/>
      <c r="N936" s="14"/>
    </row>
    <row r="937">
      <c r="D937" s="20"/>
      <c r="K937" s="2"/>
      <c r="M937" s="14"/>
      <c r="N937" s="14"/>
    </row>
    <row r="938">
      <c r="D938" s="20"/>
      <c r="K938" s="2"/>
      <c r="M938" s="14"/>
      <c r="N938" s="14"/>
    </row>
    <row r="939">
      <c r="D939" s="20"/>
      <c r="K939" s="2"/>
      <c r="M939" s="14"/>
      <c r="N939" s="14"/>
    </row>
    <row r="940">
      <c r="D940" s="20"/>
      <c r="K940" s="2"/>
      <c r="M940" s="14"/>
      <c r="N940" s="14"/>
    </row>
    <row r="941">
      <c r="D941" s="20"/>
      <c r="K941" s="2"/>
      <c r="M941" s="14"/>
      <c r="N941" s="14"/>
    </row>
    <row r="942">
      <c r="D942" s="20"/>
      <c r="K942" s="2"/>
      <c r="M942" s="14"/>
      <c r="N942" s="14"/>
    </row>
    <row r="943">
      <c r="D943" s="20"/>
      <c r="K943" s="2"/>
      <c r="M943" s="14"/>
      <c r="N943" s="14"/>
    </row>
    <row r="944">
      <c r="D944" s="20"/>
      <c r="K944" s="2"/>
      <c r="M944" s="14"/>
      <c r="N944" s="14"/>
    </row>
    <row r="945">
      <c r="D945" s="20"/>
      <c r="K945" s="2"/>
      <c r="M945" s="14"/>
      <c r="N945" s="14"/>
    </row>
    <row r="946">
      <c r="D946" s="20"/>
      <c r="K946" s="2"/>
      <c r="M946" s="14"/>
      <c r="N946" s="14"/>
    </row>
    <row r="947">
      <c r="D947" s="20"/>
      <c r="K947" s="2"/>
      <c r="M947" s="14"/>
      <c r="N947" s="14"/>
    </row>
    <row r="948">
      <c r="D948" s="20"/>
      <c r="K948" s="2"/>
      <c r="M948" s="14"/>
      <c r="N948" s="14"/>
    </row>
    <row r="949">
      <c r="D949" s="20"/>
      <c r="K949" s="2"/>
      <c r="M949" s="14"/>
      <c r="N949" s="14"/>
    </row>
    <row r="950">
      <c r="D950" s="20"/>
      <c r="K950" s="2"/>
      <c r="M950" s="14"/>
      <c r="N950" s="14"/>
    </row>
    <row r="951">
      <c r="D951" s="20"/>
      <c r="K951" s="2"/>
      <c r="M951" s="14"/>
      <c r="N951" s="14"/>
    </row>
    <row r="952">
      <c r="D952" s="20"/>
      <c r="K952" s="2"/>
      <c r="M952" s="14"/>
      <c r="N952" s="14"/>
    </row>
    <row r="953">
      <c r="D953" s="20"/>
      <c r="K953" s="2"/>
      <c r="M953" s="14"/>
      <c r="N953" s="14"/>
    </row>
    <row r="954">
      <c r="D954" s="20"/>
      <c r="K954" s="2"/>
      <c r="M954" s="14"/>
      <c r="N954" s="14"/>
    </row>
    <row r="955">
      <c r="D955" s="20"/>
      <c r="K955" s="2"/>
      <c r="M955" s="14"/>
      <c r="N955" s="14"/>
    </row>
    <row r="956">
      <c r="D956" s="20"/>
      <c r="K956" s="2"/>
      <c r="M956" s="14"/>
      <c r="N956" s="14"/>
    </row>
    <row r="957">
      <c r="D957" s="20"/>
      <c r="K957" s="2"/>
      <c r="M957" s="14"/>
      <c r="N957" s="14"/>
    </row>
    <row r="958">
      <c r="D958" s="20"/>
      <c r="K958" s="2"/>
      <c r="M958" s="14"/>
      <c r="N958" s="14"/>
    </row>
    <row r="959">
      <c r="D959" s="20"/>
      <c r="K959" s="2"/>
      <c r="M959" s="14"/>
      <c r="N959" s="14"/>
    </row>
    <row r="960">
      <c r="D960" s="20"/>
      <c r="K960" s="2"/>
      <c r="M960" s="14"/>
      <c r="N960" s="14"/>
    </row>
    <row r="961">
      <c r="D961" s="20"/>
      <c r="K961" s="2"/>
      <c r="M961" s="14"/>
      <c r="N961" s="14"/>
    </row>
    <row r="962">
      <c r="D962" s="20"/>
      <c r="K962" s="2"/>
      <c r="M962" s="14"/>
      <c r="N962" s="14"/>
    </row>
    <row r="963">
      <c r="D963" s="20"/>
      <c r="K963" s="2"/>
      <c r="M963" s="14"/>
      <c r="N963" s="14"/>
    </row>
    <row r="964">
      <c r="D964" s="20"/>
      <c r="K964" s="2"/>
      <c r="M964" s="14"/>
      <c r="N964" s="14"/>
    </row>
    <row r="965">
      <c r="D965" s="20"/>
      <c r="K965" s="2"/>
      <c r="M965" s="14"/>
      <c r="N965" s="14"/>
    </row>
    <row r="966">
      <c r="D966" s="20"/>
      <c r="K966" s="2"/>
      <c r="M966" s="14"/>
      <c r="N966" s="14"/>
    </row>
    <row r="967">
      <c r="D967" s="20"/>
      <c r="K967" s="2"/>
      <c r="M967" s="14"/>
      <c r="N967" s="14"/>
    </row>
    <row r="968">
      <c r="D968" s="20"/>
      <c r="K968" s="2"/>
      <c r="M968" s="14"/>
      <c r="N968" s="14"/>
    </row>
    <row r="969">
      <c r="D969" s="20"/>
      <c r="K969" s="2"/>
      <c r="M969" s="14"/>
      <c r="N969" s="14"/>
    </row>
    <row r="970">
      <c r="D970" s="20"/>
      <c r="K970" s="2"/>
      <c r="M970" s="14"/>
      <c r="N970" s="14"/>
    </row>
    <row r="971">
      <c r="D971" s="20"/>
      <c r="K971" s="2"/>
      <c r="M971" s="14"/>
      <c r="N971" s="14"/>
    </row>
    <row r="972">
      <c r="D972" s="20"/>
      <c r="K972" s="2"/>
      <c r="M972" s="14"/>
      <c r="N972" s="14"/>
    </row>
    <row r="973">
      <c r="D973" s="20"/>
      <c r="K973" s="2"/>
      <c r="M973" s="14"/>
      <c r="N973" s="14"/>
    </row>
    <row r="974">
      <c r="D974" s="20"/>
      <c r="K974" s="2"/>
      <c r="M974" s="14"/>
      <c r="N974" s="14"/>
    </row>
    <row r="975">
      <c r="D975" s="20"/>
      <c r="K975" s="2"/>
      <c r="M975" s="14"/>
      <c r="N975" s="14"/>
    </row>
    <row r="976">
      <c r="D976" s="20"/>
      <c r="K976" s="2"/>
      <c r="M976" s="14"/>
      <c r="N976" s="14"/>
    </row>
    <row r="977">
      <c r="D977" s="20"/>
      <c r="K977" s="2"/>
      <c r="M977" s="14"/>
      <c r="N977" s="14"/>
    </row>
    <row r="978">
      <c r="D978" s="20"/>
      <c r="K978" s="2"/>
      <c r="M978" s="14"/>
      <c r="N978" s="14"/>
    </row>
    <row r="979">
      <c r="D979" s="20"/>
      <c r="K979" s="2"/>
      <c r="M979" s="14"/>
      <c r="N979" s="14"/>
    </row>
    <row r="980">
      <c r="D980" s="20"/>
      <c r="K980" s="2"/>
      <c r="M980" s="14"/>
      <c r="N980" s="14"/>
    </row>
    <row r="981">
      <c r="D981" s="20"/>
      <c r="K981" s="2"/>
      <c r="M981" s="14"/>
      <c r="N981" s="14"/>
    </row>
    <row r="982">
      <c r="D982" s="20"/>
      <c r="K982" s="2"/>
      <c r="M982" s="14"/>
      <c r="N982" s="14"/>
    </row>
    <row r="983">
      <c r="D983" s="20"/>
      <c r="K983" s="2"/>
      <c r="M983" s="14"/>
      <c r="N983" s="14"/>
    </row>
    <row r="984">
      <c r="D984" s="20"/>
      <c r="K984" s="2"/>
      <c r="M984" s="14"/>
      <c r="N984" s="14"/>
    </row>
    <row r="985">
      <c r="D985" s="20"/>
      <c r="K985" s="2"/>
      <c r="M985" s="14"/>
      <c r="N985" s="14"/>
    </row>
    <row r="986">
      <c r="D986" s="20"/>
      <c r="K986" s="2"/>
      <c r="M986" s="14"/>
      <c r="N986" s="14"/>
    </row>
    <row r="987">
      <c r="D987" s="20"/>
      <c r="K987" s="2"/>
      <c r="M987" s="14"/>
      <c r="N987" s="14"/>
    </row>
    <row r="988">
      <c r="D988" s="20"/>
      <c r="K988" s="2"/>
      <c r="M988" s="14"/>
      <c r="N988" s="14"/>
    </row>
    <row r="989">
      <c r="D989" s="20"/>
      <c r="K989" s="2"/>
      <c r="M989" s="14"/>
      <c r="N989" s="14"/>
    </row>
    <row r="990">
      <c r="D990" s="20"/>
      <c r="K990" s="2"/>
      <c r="M990" s="14"/>
      <c r="N990" s="14"/>
    </row>
    <row r="991">
      <c r="D991" s="20"/>
      <c r="K991" s="2"/>
      <c r="M991" s="14"/>
      <c r="N991" s="14"/>
    </row>
    <row r="992">
      <c r="D992" s="20"/>
      <c r="K992" s="2"/>
      <c r="M992" s="14"/>
      <c r="N992" s="14"/>
    </row>
    <row r="993">
      <c r="D993" s="20"/>
      <c r="K993" s="2"/>
      <c r="M993" s="14"/>
      <c r="N993" s="14"/>
    </row>
    <row r="994">
      <c r="D994" s="20"/>
      <c r="K994" s="2"/>
      <c r="M994" s="14"/>
      <c r="N994" s="14"/>
    </row>
    <row r="995">
      <c r="D995" s="20"/>
      <c r="K995" s="2"/>
      <c r="M995" s="14"/>
      <c r="N995" s="14"/>
    </row>
    <row r="996">
      <c r="D996" s="20"/>
      <c r="K996" s="2"/>
      <c r="M996" s="14"/>
      <c r="N996" s="14"/>
    </row>
    <row r="997">
      <c r="D997" s="20"/>
      <c r="K997" s="2"/>
      <c r="M997" s="14"/>
      <c r="N997" s="14"/>
    </row>
    <row r="998">
      <c r="D998" s="20"/>
      <c r="K998" s="2"/>
      <c r="M998" s="14"/>
      <c r="N998" s="14"/>
    </row>
    <row r="999">
      <c r="D999" s="20"/>
      <c r="K999" s="2"/>
      <c r="M999" s="14"/>
      <c r="N999" s="14"/>
    </row>
    <row r="1000">
      <c r="D1000" s="20"/>
      <c r="K1000" s="2"/>
      <c r="M1000" s="14"/>
      <c r="N1000" s="14"/>
    </row>
    <row r="1001">
      <c r="D1001" s="20"/>
      <c r="K1001" s="2"/>
      <c r="M1001" s="14"/>
      <c r="N1001" s="14"/>
    </row>
    <row r="1002">
      <c r="D1002" s="20"/>
      <c r="K1002" s="2"/>
      <c r="M1002" s="14"/>
      <c r="N1002" s="14"/>
    </row>
    <row r="1003">
      <c r="D1003" s="20"/>
      <c r="K1003" s="2"/>
      <c r="M1003" s="14"/>
      <c r="N1003" s="14"/>
    </row>
    <row r="1004">
      <c r="D1004" s="20"/>
      <c r="K1004" s="2"/>
      <c r="M1004" s="14"/>
      <c r="N1004" s="14"/>
    </row>
    <row r="1005">
      <c r="D1005" s="20"/>
      <c r="K1005" s="2"/>
      <c r="M1005" s="14"/>
      <c r="N1005" s="14"/>
    </row>
    <row r="1006">
      <c r="D1006" s="20"/>
      <c r="K1006" s="2"/>
      <c r="M1006" s="14"/>
      <c r="N1006" s="14"/>
    </row>
    <row r="1007">
      <c r="D1007" s="20"/>
      <c r="K1007" s="2"/>
      <c r="M1007" s="14"/>
      <c r="N1007" s="14"/>
    </row>
    <row r="1008">
      <c r="D1008" s="20"/>
      <c r="K1008" s="2"/>
      <c r="M1008" s="14"/>
      <c r="N1008" s="14"/>
    </row>
    <row r="1009">
      <c r="D1009" s="20"/>
      <c r="K1009" s="2"/>
      <c r="M1009" s="14"/>
      <c r="N1009" s="14"/>
    </row>
    <row r="1010">
      <c r="D1010" s="20"/>
      <c r="K1010" s="2"/>
      <c r="M1010" s="14"/>
      <c r="N1010" s="14"/>
    </row>
    <row r="1011">
      <c r="D1011" s="20"/>
      <c r="K1011" s="2"/>
      <c r="M1011" s="14"/>
      <c r="N1011" s="14"/>
    </row>
    <row r="1012">
      <c r="D1012" s="20"/>
      <c r="K1012" s="2"/>
      <c r="M1012" s="14"/>
      <c r="N1012" s="14"/>
    </row>
    <row r="1013">
      <c r="D1013" s="20"/>
      <c r="K1013" s="2"/>
      <c r="M1013" s="14"/>
      <c r="N1013" s="14"/>
    </row>
    <row r="1014">
      <c r="D1014" s="20"/>
      <c r="K1014" s="2"/>
      <c r="M1014" s="14"/>
      <c r="N1014" s="14"/>
    </row>
    <row r="1015">
      <c r="D1015" s="20"/>
      <c r="K1015" s="2"/>
      <c r="M1015" s="14"/>
      <c r="N1015" s="14"/>
    </row>
    <row r="1016">
      <c r="D1016" s="20"/>
      <c r="K1016" s="2"/>
      <c r="M1016" s="14"/>
      <c r="N1016" s="14"/>
    </row>
    <row r="1017">
      <c r="D1017" s="20"/>
      <c r="K1017" s="2"/>
      <c r="M1017" s="14"/>
      <c r="N1017" s="14"/>
    </row>
    <row r="1018">
      <c r="D1018" s="20"/>
      <c r="K1018" s="2"/>
      <c r="M1018" s="14"/>
      <c r="N1018" s="14"/>
    </row>
    <row r="1019">
      <c r="D1019" s="20"/>
      <c r="K1019" s="2"/>
      <c r="M1019" s="14"/>
      <c r="N1019" s="14"/>
    </row>
    <row r="1020">
      <c r="D1020" s="20"/>
      <c r="K1020" s="2"/>
      <c r="M1020" s="14"/>
      <c r="N1020" s="14"/>
    </row>
    <row r="1021">
      <c r="D1021" s="20"/>
      <c r="K1021" s="2"/>
      <c r="M1021" s="14"/>
      <c r="N1021" s="14"/>
    </row>
    <row r="1022">
      <c r="D1022" s="20"/>
      <c r="K1022" s="2"/>
      <c r="M1022" s="14"/>
      <c r="N1022" s="14"/>
    </row>
    <row r="1023">
      <c r="D1023" s="20"/>
      <c r="K1023" s="2"/>
      <c r="M1023" s="14"/>
      <c r="N1023" s="14"/>
    </row>
    <row r="1024">
      <c r="D1024" s="20"/>
      <c r="K1024" s="2"/>
      <c r="M1024" s="14"/>
      <c r="N1024" s="14"/>
    </row>
    <row r="1025">
      <c r="D1025" s="20"/>
      <c r="K1025" s="2"/>
      <c r="M1025" s="14"/>
      <c r="N1025" s="14"/>
    </row>
    <row r="1026">
      <c r="D1026" s="20"/>
      <c r="K1026" s="2"/>
      <c r="M1026" s="14"/>
      <c r="N1026" s="14"/>
    </row>
    <row r="1027">
      <c r="D1027" s="20"/>
      <c r="K1027" s="2"/>
      <c r="M1027" s="14"/>
      <c r="N1027" s="14"/>
    </row>
    <row r="1028">
      <c r="D1028" s="20"/>
      <c r="K1028" s="2"/>
      <c r="M1028" s="14"/>
      <c r="N1028" s="14"/>
    </row>
    <row r="1029">
      <c r="D1029" s="20"/>
      <c r="K1029" s="2"/>
      <c r="M1029" s="14"/>
      <c r="N1029" s="14"/>
    </row>
    <row r="1030">
      <c r="D1030" s="20"/>
      <c r="K1030" s="2"/>
      <c r="M1030" s="14"/>
      <c r="N1030" s="14"/>
    </row>
    <row r="1031">
      <c r="D1031" s="20"/>
      <c r="K1031" s="2"/>
      <c r="M1031" s="14"/>
      <c r="N1031" s="14"/>
    </row>
    <row r="1032">
      <c r="D1032" s="20"/>
      <c r="K1032" s="2"/>
      <c r="M1032" s="14"/>
      <c r="N1032" s="14"/>
    </row>
    <row r="1033">
      <c r="D1033" s="20"/>
      <c r="K1033" s="2"/>
      <c r="M1033" s="14"/>
      <c r="N1033" s="14"/>
    </row>
    <row r="1034">
      <c r="D1034" s="20"/>
      <c r="K1034" s="2"/>
      <c r="M1034" s="14"/>
      <c r="N1034" s="14"/>
    </row>
    <row r="1035">
      <c r="D1035" s="20"/>
      <c r="K1035" s="2"/>
      <c r="M1035" s="14"/>
      <c r="N1035" s="14"/>
    </row>
    <row r="1036">
      <c r="D1036" s="20"/>
      <c r="K1036" s="2"/>
      <c r="M1036" s="14"/>
      <c r="N1036" s="14"/>
    </row>
    <row r="1037">
      <c r="D1037" s="20"/>
      <c r="K1037" s="2"/>
      <c r="M1037" s="14"/>
      <c r="N1037" s="14"/>
    </row>
    <row r="1038">
      <c r="D1038" s="20"/>
      <c r="K1038" s="2"/>
      <c r="M1038" s="14"/>
      <c r="N1038" s="14"/>
    </row>
    <row r="1039">
      <c r="D1039" s="20"/>
      <c r="K1039" s="2"/>
      <c r="M1039" s="14"/>
      <c r="N1039" s="14"/>
    </row>
    <row r="1040">
      <c r="D1040" s="20"/>
      <c r="K1040" s="2"/>
      <c r="M1040" s="14"/>
      <c r="N1040" s="14"/>
    </row>
    <row r="1041">
      <c r="D1041" s="20"/>
      <c r="K1041" s="2"/>
      <c r="M1041" s="14"/>
      <c r="N1041" s="14"/>
    </row>
    <row r="1042">
      <c r="D1042" s="20"/>
      <c r="K1042" s="2"/>
      <c r="M1042" s="14"/>
      <c r="N1042" s="14"/>
    </row>
    <row r="1043">
      <c r="D1043" s="20"/>
      <c r="K1043" s="2"/>
      <c r="M1043" s="14"/>
      <c r="N1043" s="14"/>
    </row>
    <row r="1044">
      <c r="D1044" s="20"/>
      <c r="K1044" s="2"/>
      <c r="M1044" s="14"/>
      <c r="N1044" s="14"/>
    </row>
    <row r="1045">
      <c r="D1045" s="20"/>
      <c r="K1045" s="2"/>
      <c r="M1045" s="14"/>
      <c r="N1045" s="14"/>
    </row>
    <row r="1046">
      <c r="D1046" s="20"/>
      <c r="K1046" s="2"/>
      <c r="M1046" s="14"/>
      <c r="N1046" s="14"/>
    </row>
    <row r="1047">
      <c r="D1047" s="20"/>
      <c r="K1047" s="2"/>
      <c r="M1047" s="14"/>
      <c r="N1047" s="14"/>
    </row>
    <row r="1048">
      <c r="D1048" s="20"/>
      <c r="K1048" s="2"/>
      <c r="M1048" s="14"/>
      <c r="N1048" s="14"/>
    </row>
    <row r="1049">
      <c r="D1049" s="20"/>
      <c r="K1049" s="2"/>
      <c r="M1049" s="14"/>
      <c r="N1049" s="14"/>
    </row>
    <row r="1050">
      <c r="D1050" s="20"/>
      <c r="K1050" s="2"/>
      <c r="M1050" s="14"/>
      <c r="N1050" s="14"/>
    </row>
    <row r="1051">
      <c r="D1051" s="20"/>
      <c r="K1051" s="2"/>
      <c r="M1051" s="14"/>
      <c r="N1051" s="14"/>
    </row>
    <row r="1052">
      <c r="D1052" s="20"/>
      <c r="K1052" s="2"/>
      <c r="M1052" s="14"/>
      <c r="N1052" s="14"/>
    </row>
    <row r="1053">
      <c r="D1053" s="20"/>
      <c r="K1053" s="2"/>
      <c r="M1053" s="14"/>
      <c r="N1053" s="14"/>
    </row>
    <row r="1054">
      <c r="D1054" s="20"/>
      <c r="K1054" s="2"/>
      <c r="M1054" s="14"/>
      <c r="N1054" s="14"/>
    </row>
    <row r="1055">
      <c r="D1055" s="20"/>
      <c r="K1055" s="2"/>
      <c r="M1055" s="14"/>
      <c r="N1055" s="14"/>
    </row>
    <row r="1056">
      <c r="D1056" s="20"/>
      <c r="K1056" s="2"/>
      <c r="M1056" s="14"/>
      <c r="N1056" s="14"/>
    </row>
    <row r="1057">
      <c r="D1057" s="20"/>
      <c r="K1057" s="2"/>
      <c r="M1057" s="14"/>
      <c r="N1057" s="14"/>
    </row>
    <row r="1058">
      <c r="D1058" s="20"/>
      <c r="K1058" s="2"/>
      <c r="M1058" s="14"/>
      <c r="N1058" s="14"/>
    </row>
    <row r="1059">
      <c r="D1059" s="20"/>
      <c r="K1059" s="2"/>
      <c r="M1059" s="14"/>
      <c r="N1059" s="14"/>
    </row>
    <row r="1060">
      <c r="D1060" s="20"/>
      <c r="K1060" s="2"/>
      <c r="M1060" s="14"/>
      <c r="N1060" s="14"/>
    </row>
    <row r="1061">
      <c r="D1061" s="20"/>
      <c r="K1061" s="2"/>
      <c r="M1061" s="14"/>
      <c r="N1061" s="14"/>
    </row>
    <row r="1062">
      <c r="D1062" s="20"/>
      <c r="K1062" s="2"/>
      <c r="M1062" s="14"/>
      <c r="N1062" s="14"/>
    </row>
    <row r="1063">
      <c r="D1063" s="20"/>
      <c r="K1063" s="2"/>
      <c r="M1063" s="14"/>
      <c r="N1063" s="14"/>
    </row>
    <row r="1064">
      <c r="D1064" s="20"/>
      <c r="K1064" s="2"/>
      <c r="M1064" s="14"/>
      <c r="N1064" s="14"/>
    </row>
    <row r="1065">
      <c r="D1065" s="20"/>
      <c r="K1065" s="2"/>
      <c r="M1065" s="14"/>
      <c r="N1065" s="14"/>
    </row>
    <row r="1066">
      <c r="D1066" s="20"/>
      <c r="K1066" s="2"/>
      <c r="M1066" s="14"/>
      <c r="N1066" s="14"/>
    </row>
    <row r="1067">
      <c r="D1067" s="20"/>
      <c r="K1067" s="2"/>
      <c r="M1067" s="14"/>
      <c r="N1067" s="14"/>
    </row>
    <row r="1068">
      <c r="D1068" s="20"/>
      <c r="K1068" s="2"/>
      <c r="M1068" s="14"/>
      <c r="N1068" s="14"/>
    </row>
    <row r="1069">
      <c r="D1069" s="20"/>
      <c r="K1069" s="2"/>
      <c r="M1069" s="14"/>
      <c r="N1069" s="14"/>
    </row>
    <row r="1070">
      <c r="D1070" s="20"/>
      <c r="K1070" s="2"/>
      <c r="M1070" s="14"/>
      <c r="N1070" s="14"/>
    </row>
    <row r="1071">
      <c r="D1071" s="20"/>
      <c r="K1071" s="2"/>
      <c r="M1071" s="14"/>
      <c r="N1071" s="14"/>
    </row>
    <row r="1072">
      <c r="D1072" s="20"/>
      <c r="K1072" s="2"/>
      <c r="M1072" s="14"/>
      <c r="N1072" s="14"/>
    </row>
    <row r="1073">
      <c r="D1073" s="20"/>
      <c r="K1073" s="2"/>
      <c r="M1073" s="14"/>
      <c r="N1073" s="14"/>
    </row>
    <row r="1074">
      <c r="D1074" s="20"/>
      <c r="K1074" s="2"/>
      <c r="M1074" s="14"/>
      <c r="N1074" s="14"/>
    </row>
    <row r="1075">
      <c r="D1075" s="20"/>
      <c r="K1075" s="2"/>
      <c r="M1075" s="14"/>
      <c r="N1075" s="14"/>
    </row>
    <row r="1076">
      <c r="D1076" s="20"/>
      <c r="K1076" s="2"/>
      <c r="M1076" s="14"/>
      <c r="N1076" s="14"/>
    </row>
    <row r="1077">
      <c r="D1077" s="20"/>
      <c r="K1077" s="2"/>
      <c r="M1077" s="14"/>
      <c r="N1077" s="14"/>
    </row>
    <row r="1078">
      <c r="D1078" s="20"/>
      <c r="K1078" s="2"/>
      <c r="M1078" s="14"/>
      <c r="N1078" s="14"/>
    </row>
    <row r="1079">
      <c r="D1079" s="20"/>
      <c r="K1079" s="2"/>
      <c r="M1079" s="14"/>
      <c r="N1079" s="14"/>
    </row>
    <row r="1080">
      <c r="D1080" s="20"/>
      <c r="K1080" s="2"/>
      <c r="M1080" s="14"/>
      <c r="N1080" s="14"/>
    </row>
    <row r="1081">
      <c r="D1081" s="20"/>
      <c r="K1081" s="2"/>
      <c r="M1081" s="14"/>
      <c r="N1081" s="14"/>
    </row>
    <row r="1082">
      <c r="D1082" s="20"/>
      <c r="K1082" s="2"/>
      <c r="M1082" s="14"/>
      <c r="N1082" s="14"/>
    </row>
    <row r="1083">
      <c r="D1083" s="20"/>
      <c r="K1083" s="2"/>
      <c r="M1083" s="14"/>
      <c r="N1083" s="14"/>
    </row>
    <row r="1084">
      <c r="D1084" s="20"/>
      <c r="K1084" s="2"/>
      <c r="M1084" s="14"/>
      <c r="N1084" s="14"/>
    </row>
    <row r="1085">
      <c r="D1085" s="20"/>
      <c r="K1085" s="2"/>
      <c r="M1085" s="14"/>
      <c r="N1085" s="14"/>
    </row>
    <row r="1086">
      <c r="D1086" s="20"/>
      <c r="K1086" s="2"/>
      <c r="M1086" s="14"/>
      <c r="N1086" s="14"/>
    </row>
    <row r="1087">
      <c r="D1087" s="20"/>
      <c r="K1087" s="2"/>
      <c r="M1087" s="14"/>
      <c r="N1087" s="14"/>
    </row>
    <row r="1088">
      <c r="D1088" s="20"/>
      <c r="K1088" s="2"/>
      <c r="M1088" s="14"/>
      <c r="N1088" s="14"/>
    </row>
    <row r="1089">
      <c r="D1089" s="20"/>
      <c r="K1089" s="2"/>
      <c r="M1089" s="14"/>
      <c r="N1089" s="14"/>
    </row>
    <row r="1090">
      <c r="D1090" s="20"/>
      <c r="K1090" s="2"/>
      <c r="M1090" s="14"/>
      <c r="N1090" s="14"/>
    </row>
    <row r="1091">
      <c r="D1091" s="20"/>
      <c r="K1091" s="2"/>
      <c r="M1091" s="14"/>
      <c r="N1091" s="14"/>
    </row>
    <row r="1092">
      <c r="D1092" s="20"/>
      <c r="K1092" s="2"/>
      <c r="M1092" s="14"/>
      <c r="N1092" s="14"/>
    </row>
    <row r="1093">
      <c r="D1093" s="20"/>
      <c r="K1093" s="2"/>
      <c r="M1093" s="14"/>
      <c r="N1093" s="14"/>
    </row>
    <row r="1094">
      <c r="D1094" s="20"/>
      <c r="K1094" s="2"/>
      <c r="M1094" s="14"/>
      <c r="N1094" s="14"/>
    </row>
    <row r="1095">
      <c r="D1095" s="20"/>
      <c r="K1095" s="2"/>
      <c r="M1095" s="14"/>
      <c r="N1095" s="14"/>
    </row>
    <row r="1096">
      <c r="D1096" s="20"/>
      <c r="K1096" s="2"/>
      <c r="M1096" s="14"/>
      <c r="N1096" s="14"/>
    </row>
    <row r="1097">
      <c r="D1097" s="20"/>
      <c r="K1097" s="2"/>
      <c r="M1097" s="14"/>
      <c r="N1097" s="14"/>
    </row>
    <row r="1098">
      <c r="D1098" s="20"/>
      <c r="K1098" s="2"/>
      <c r="M1098" s="14"/>
      <c r="N1098" s="14"/>
    </row>
    <row r="1099">
      <c r="D1099" s="20"/>
      <c r="K1099" s="2"/>
      <c r="M1099" s="14"/>
      <c r="N1099" s="14"/>
    </row>
    <row r="1100">
      <c r="D1100" s="20"/>
      <c r="K1100" s="2"/>
      <c r="M1100" s="14"/>
      <c r="N1100" s="14"/>
    </row>
    <row r="1101">
      <c r="D1101" s="20"/>
      <c r="K1101" s="2"/>
      <c r="M1101" s="14"/>
      <c r="N1101" s="14"/>
    </row>
    <row r="1102">
      <c r="D1102" s="20"/>
      <c r="K1102" s="2"/>
      <c r="M1102" s="14"/>
      <c r="N1102" s="14"/>
    </row>
    <row r="1103">
      <c r="D1103" s="20"/>
      <c r="K1103" s="2"/>
      <c r="M1103" s="14"/>
      <c r="N1103" s="14"/>
    </row>
    <row r="1104">
      <c r="D1104" s="20"/>
      <c r="K1104" s="2"/>
      <c r="M1104" s="14"/>
      <c r="N1104" s="14"/>
    </row>
    <row r="1105">
      <c r="D1105" s="20"/>
      <c r="K1105" s="2"/>
      <c r="M1105" s="14"/>
      <c r="N1105" s="14"/>
    </row>
    <row r="1106">
      <c r="D1106" s="20"/>
      <c r="K1106" s="2"/>
      <c r="M1106" s="14"/>
      <c r="N1106" s="14"/>
    </row>
    <row r="1107">
      <c r="D1107" s="20"/>
      <c r="K1107" s="2"/>
      <c r="M1107" s="14"/>
      <c r="N1107" s="14"/>
    </row>
    <row r="1108">
      <c r="D1108" s="20"/>
      <c r="K1108" s="2"/>
      <c r="M1108" s="14"/>
      <c r="N1108" s="14"/>
    </row>
    <row r="1109">
      <c r="D1109" s="20"/>
      <c r="K1109" s="2"/>
      <c r="M1109" s="14"/>
      <c r="N1109" s="14"/>
    </row>
    <row r="1110">
      <c r="D1110" s="20"/>
      <c r="K1110" s="2"/>
      <c r="M1110" s="14"/>
      <c r="N1110" s="14"/>
    </row>
    <row r="1111">
      <c r="D1111" s="20"/>
      <c r="K1111" s="2"/>
      <c r="M1111" s="14"/>
      <c r="N1111" s="14"/>
    </row>
    <row r="1112">
      <c r="D1112" s="20"/>
      <c r="K1112" s="2"/>
      <c r="M1112" s="14"/>
      <c r="N1112" s="14"/>
    </row>
    <row r="1113">
      <c r="D1113" s="20"/>
      <c r="K1113" s="2"/>
      <c r="M1113" s="14"/>
      <c r="N1113" s="14"/>
    </row>
    <row r="1114">
      <c r="D1114" s="20"/>
      <c r="K1114" s="2"/>
      <c r="M1114" s="14"/>
      <c r="N1114" s="14"/>
    </row>
    <row r="1115">
      <c r="D1115" s="20"/>
      <c r="K1115" s="2"/>
      <c r="M1115" s="14"/>
      <c r="N1115" s="14"/>
    </row>
    <row r="1116">
      <c r="D1116" s="20"/>
      <c r="K1116" s="2"/>
      <c r="M1116" s="14"/>
      <c r="N1116" s="14"/>
    </row>
    <row r="1117">
      <c r="D1117" s="20"/>
      <c r="K1117" s="2"/>
      <c r="M1117" s="14"/>
      <c r="N1117" s="14"/>
    </row>
    <row r="1118">
      <c r="D1118" s="20"/>
      <c r="K1118" s="2"/>
      <c r="M1118" s="14"/>
      <c r="N1118" s="14"/>
    </row>
    <row r="1119">
      <c r="D1119" s="20"/>
      <c r="K1119" s="2"/>
      <c r="M1119" s="14"/>
      <c r="N1119" s="14"/>
    </row>
    <row r="1120">
      <c r="D1120" s="20"/>
      <c r="K1120" s="2"/>
      <c r="M1120" s="14"/>
      <c r="N1120" s="14"/>
    </row>
    <row r="1121">
      <c r="D1121" s="20"/>
      <c r="K1121" s="2"/>
      <c r="M1121" s="14"/>
      <c r="N1121" s="14"/>
    </row>
    <row r="1122">
      <c r="D1122" s="20"/>
      <c r="K1122" s="2"/>
      <c r="M1122" s="14"/>
      <c r="N1122" s="14"/>
    </row>
    <row r="1123">
      <c r="D1123" s="20"/>
      <c r="K1123" s="2"/>
      <c r="M1123" s="14"/>
      <c r="N1123" s="14"/>
    </row>
    <row r="1124">
      <c r="D1124" s="20"/>
      <c r="K1124" s="2"/>
      <c r="M1124" s="14"/>
      <c r="N1124" s="14"/>
    </row>
    <row r="1125">
      <c r="D1125" s="20"/>
      <c r="K1125" s="2"/>
      <c r="M1125" s="14"/>
      <c r="N1125" s="14"/>
    </row>
    <row r="1126">
      <c r="D1126" s="20"/>
      <c r="K1126" s="2"/>
      <c r="M1126" s="14"/>
      <c r="N1126" s="14"/>
    </row>
    <row r="1127">
      <c r="D1127" s="20"/>
      <c r="K1127" s="2"/>
      <c r="M1127" s="14"/>
      <c r="N1127" s="14"/>
    </row>
    <row r="1128">
      <c r="D1128" s="20"/>
      <c r="K1128" s="2"/>
      <c r="M1128" s="14"/>
      <c r="N1128" s="14"/>
    </row>
    <row r="1129">
      <c r="D1129" s="20"/>
      <c r="K1129" s="2"/>
      <c r="M1129" s="14"/>
      <c r="N1129" s="14"/>
    </row>
    <row r="1130">
      <c r="D1130" s="20"/>
      <c r="K1130" s="2"/>
      <c r="M1130" s="14"/>
      <c r="N1130" s="14"/>
    </row>
    <row r="1131">
      <c r="D1131" s="20"/>
      <c r="K1131" s="2"/>
      <c r="M1131" s="14"/>
      <c r="N1131" s="14"/>
    </row>
    <row r="1132">
      <c r="D1132" s="20"/>
      <c r="K1132" s="2"/>
      <c r="M1132" s="14"/>
      <c r="N1132" s="14"/>
    </row>
    <row r="1133">
      <c r="D1133" s="20"/>
      <c r="K1133" s="2"/>
      <c r="M1133" s="14"/>
      <c r="N1133" s="14"/>
    </row>
    <row r="1134">
      <c r="D1134" s="20"/>
      <c r="K1134" s="2"/>
      <c r="M1134" s="14"/>
      <c r="N1134" s="14"/>
    </row>
    <row r="1135">
      <c r="D1135" s="20"/>
      <c r="K1135" s="2"/>
      <c r="M1135" s="14"/>
      <c r="N1135" s="14"/>
    </row>
    <row r="1136">
      <c r="D1136" s="20"/>
      <c r="K1136" s="2"/>
      <c r="M1136" s="14"/>
      <c r="N1136" s="14"/>
    </row>
    <row r="1137">
      <c r="D1137" s="20"/>
      <c r="K1137" s="2"/>
      <c r="M1137" s="14"/>
      <c r="N1137" s="14"/>
    </row>
    <row r="1138">
      <c r="D1138" s="20"/>
      <c r="K1138" s="2"/>
      <c r="M1138" s="14"/>
      <c r="N1138" s="14"/>
    </row>
    <row r="1139">
      <c r="D1139" s="20"/>
      <c r="K1139" s="2"/>
      <c r="M1139" s="14"/>
      <c r="N1139" s="14"/>
    </row>
    <row r="1140">
      <c r="D1140" s="20"/>
      <c r="K1140" s="2"/>
      <c r="M1140" s="14"/>
      <c r="N1140" s="14"/>
    </row>
    <row r="1141">
      <c r="D1141" s="20"/>
      <c r="K1141" s="2"/>
      <c r="M1141" s="14"/>
      <c r="N1141" s="14"/>
    </row>
    <row r="1142">
      <c r="D1142" s="20"/>
      <c r="K1142" s="2"/>
      <c r="M1142" s="14"/>
      <c r="N1142" s="14"/>
    </row>
    <row r="1143">
      <c r="D1143" s="20"/>
      <c r="K1143" s="2"/>
      <c r="M1143" s="14"/>
      <c r="N1143" s="14"/>
    </row>
    <row r="1144">
      <c r="D1144" s="20"/>
      <c r="K1144" s="2"/>
      <c r="M1144" s="14"/>
      <c r="N1144" s="14"/>
    </row>
    <row r="1145">
      <c r="D1145" s="20"/>
      <c r="K1145" s="2"/>
      <c r="M1145" s="14"/>
      <c r="N1145" s="14"/>
    </row>
    <row r="1146">
      <c r="D1146" s="20"/>
      <c r="K1146" s="2"/>
      <c r="M1146" s="14"/>
      <c r="N1146" s="14"/>
    </row>
    <row r="1147">
      <c r="D1147" s="20"/>
      <c r="K1147" s="2"/>
      <c r="M1147" s="14"/>
      <c r="N1147" s="14"/>
    </row>
    <row r="1148">
      <c r="D1148" s="20"/>
      <c r="K1148" s="2"/>
      <c r="M1148" s="14"/>
      <c r="N1148" s="14"/>
    </row>
    <row r="1149">
      <c r="D1149" s="20"/>
      <c r="K1149" s="2"/>
      <c r="M1149" s="14"/>
      <c r="N1149" s="14"/>
    </row>
    <row r="1150">
      <c r="D1150" s="20"/>
      <c r="K1150" s="2"/>
      <c r="M1150" s="14"/>
      <c r="N1150" s="14"/>
    </row>
    <row r="1151">
      <c r="D1151" s="20"/>
      <c r="K1151" s="2"/>
      <c r="M1151" s="14"/>
      <c r="N1151" s="14"/>
    </row>
    <row r="1152">
      <c r="D1152" s="20"/>
      <c r="K1152" s="2"/>
      <c r="M1152" s="14"/>
      <c r="N1152" s="14"/>
    </row>
    <row r="1153">
      <c r="D1153" s="20"/>
      <c r="K1153" s="2"/>
      <c r="M1153" s="14"/>
      <c r="N1153" s="14"/>
    </row>
    <row r="1154">
      <c r="D1154" s="20"/>
      <c r="K1154" s="2"/>
      <c r="M1154" s="14"/>
      <c r="N1154" s="14"/>
    </row>
    <row r="1155">
      <c r="D1155" s="20"/>
      <c r="K1155" s="2"/>
      <c r="M1155" s="14"/>
      <c r="N1155" s="14"/>
    </row>
    <row r="1156">
      <c r="D1156" s="20"/>
      <c r="K1156" s="2"/>
      <c r="M1156" s="14"/>
      <c r="N1156" s="14"/>
    </row>
    <row r="1157">
      <c r="D1157" s="20"/>
      <c r="K1157" s="2"/>
      <c r="M1157" s="14"/>
      <c r="N1157" s="14"/>
    </row>
    <row r="1158">
      <c r="D1158" s="20"/>
      <c r="K1158" s="2"/>
      <c r="M1158" s="14"/>
      <c r="N1158" s="14"/>
    </row>
    <row r="1159">
      <c r="D1159" s="20"/>
      <c r="K1159" s="2"/>
      <c r="M1159" s="14"/>
      <c r="N1159" s="14"/>
    </row>
    <row r="1160">
      <c r="D1160" s="20"/>
      <c r="K1160" s="2"/>
      <c r="M1160" s="14"/>
      <c r="N1160" s="14"/>
    </row>
    <row r="1161">
      <c r="D1161" s="20"/>
      <c r="K1161" s="2"/>
      <c r="M1161" s="14"/>
      <c r="N1161" s="14"/>
    </row>
    <row r="1162">
      <c r="D1162" s="20"/>
      <c r="K1162" s="2"/>
      <c r="M1162" s="14"/>
      <c r="N1162" s="14"/>
    </row>
    <row r="1163">
      <c r="D1163" s="20"/>
      <c r="K1163" s="2"/>
      <c r="M1163" s="14"/>
      <c r="N1163" s="14"/>
    </row>
    <row r="1164">
      <c r="D1164" s="20"/>
      <c r="K1164" s="2"/>
      <c r="M1164" s="14"/>
      <c r="N1164" s="14"/>
    </row>
    <row r="1165">
      <c r="D1165" s="20"/>
      <c r="K1165" s="2"/>
      <c r="M1165" s="14"/>
      <c r="N1165" s="14"/>
    </row>
    <row r="1166">
      <c r="D1166" s="20"/>
      <c r="K1166" s="2"/>
      <c r="M1166" s="14"/>
      <c r="N1166" s="14"/>
    </row>
    <row r="1167">
      <c r="D1167" s="20"/>
      <c r="K1167" s="2"/>
      <c r="M1167" s="14"/>
      <c r="N1167" s="14"/>
    </row>
    <row r="1168">
      <c r="D1168" s="20"/>
      <c r="K1168" s="2"/>
      <c r="M1168" s="14"/>
      <c r="N1168" s="14"/>
    </row>
    <row r="1169">
      <c r="D1169" s="20"/>
      <c r="K1169" s="2"/>
      <c r="M1169" s="14"/>
      <c r="N1169" s="14"/>
    </row>
    <row r="1170">
      <c r="D1170" s="20"/>
      <c r="K1170" s="2"/>
      <c r="M1170" s="14"/>
      <c r="N1170" s="14"/>
    </row>
    <row r="1171">
      <c r="D1171" s="20"/>
      <c r="K1171" s="2"/>
      <c r="M1171" s="14"/>
      <c r="N1171" s="14"/>
    </row>
    <row r="1172">
      <c r="D1172" s="20"/>
      <c r="K1172" s="2"/>
      <c r="M1172" s="14"/>
      <c r="N1172" s="14"/>
    </row>
    <row r="1173">
      <c r="D1173" s="20"/>
      <c r="K1173" s="2"/>
      <c r="M1173" s="14"/>
      <c r="N1173" s="14"/>
    </row>
    <row r="1174">
      <c r="D1174" s="20"/>
      <c r="K1174" s="2"/>
      <c r="M1174" s="14"/>
      <c r="N1174" s="14"/>
    </row>
    <row r="1175">
      <c r="D1175" s="20"/>
      <c r="K1175" s="2"/>
      <c r="M1175" s="14"/>
      <c r="N1175" s="14"/>
    </row>
    <row r="1176">
      <c r="D1176" s="20"/>
      <c r="K1176" s="2"/>
      <c r="M1176" s="14"/>
      <c r="N1176" s="14"/>
    </row>
    <row r="1177">
      <c r="D1177" s="20"/>
      <c r="K1177" s="2"/>
      <c r="M1177" s="14"/>
      <c r="N1177" s="14"/>
    </row>
    <row r="1178">
      <c r="D1178" s="20"/>
      <c r="K1178" s="2"/>
      <c r="M1178" s="14"/>
      <c r="N1178" s="14"/>
    </row>
    <row r="1179">
      <c r="D1179" s="20"/>
      <c r="K1179" s="2"/>
      <c r="M1179" s="14"/>
      <c r="N1179" s="14"/>
    </row>
    <row r="1180">
      <c r="D1180" s="20"/>
      <c r="K1180" s="2"/>
      <c r="M1180" s="14"/>
      <c r="N1180" s="14"/>
    </row>
    <row r="1181">
      <c r="D1181" s="20"/>
      <c r="K1181" s="2"/>
      <c r="M1181" s="14"/>
      <c r="N1181" s="14"/>
    </row>
    <row r="1182">
      <c r="D1182" s="20"/>
      <c r="K1182" s="2"/>
      <c r="M1182" s="14"/>
      <c r="N1182" s="14"/>
    </row>
    <row r="1183">
      <c r="D1183" s="20"/>
      <c r="K1183" s="2"/>
      <c r="M1183" s="14"/>
      <c r="N1183" s="14"/>
    </row>
    <row r="1184">
      <c r="D1184" s="20"/>
      <c r="K1184" s="2"/>
      <c r="M1184" s="14"/>
      <c r="N1184" s="14"/>
    </row>
    <row r="1185">
      <c r="D1185" s="20"/>
      <c r="K1185" s="2"/>
      <c r="M1185" s="14"/>
      <c r="N1185" s="14"/>
    </row>
    <row r="1186">
      <c r="D1186" s="20"/>
      <c r="K1186" s="2"/>
      <c r="M1186" s="14"/>
      <c r="N1186" s="14"/>
    </row>
    <row r="1187">
      <c r="D1187" s="20"/>
      <c r="K1187" s="2"/>
      <c r="M1187" s="14"/>
      <c r="N1187" s="14"/>
    </row>
    <row r="1188">
      <c r="D1188" s="20"/>
      <c r="K1188" s="2"/>
      <c r="M1188" s="14"/>
      <c r="N1188" s="14"/>
    </row>
    <row r="1189">
      <c r="D1189" s="20"/>
      <c r="K1189" s="2"/>
      <c r="M1189" s="14"/>
      <c r="N1189" s="14"/>
    </row>
    <row r="1190">
      <c r="D1190" s="20"/>
      <c r="K1190" s="2"/>
      <c r="M1190" s="14"/>
      <c r="N1190" s="14"/>
    </row>
    <row r="1191">
      <c r="D1191" s="20"/>
      <c r="K1191" s="2"/>
      <c r="M1191" s="14"/>
      <c r="N1191" s="14"/>
    </row>
    <row r="1192">
      <c r="D1192" s="20"/>
      <c r="K1192" s="2"/>
      <c r="M1192" s="14"/>
      <c r="N1192" s="14"/>
    </row>
    <row r="1193">
      <c r="D1193" s="20"/>
      <c r="K1193" s="2"/>
      <c r="M1193" s="14"/>
      <c r="N1193" s="14"/>
    </row>
    <row r="1194">
      <c r="D1194" s="20"/>
      <c r="K1194" s="2"/>
      <c r="M1194" s="14"/>
      <c r="N1194" s="14"/>
    </row>
    <row r="1195">
      <c r="D1195" s="20"/>
      <c r="K1195" s="2"/>
      <c r="M1195" s="14"/>
      <c r="N1195" s="14"/>
    </row>
    <row r="1196">
      <c r="D1196" s="20"/>
      <c r="K1196" s="2"/>
      <c r="M1196" s="14"/>
      <c r="N1196" s="14"/>
    </row>
    <row r="1197">
      <c r="D1197" s="20"/>
      <c r="K1197" s="2"/>
      <c r="M1197" s="14"/>
      <c r="N1197" s="14"/>
    </row>
    <row r="1198">
      <c r="D1198" s="20"/>
      <c r="K1198" s="2"/>
      <c r="M1198" s="14"/>
      <c r="N1198" s="14"/>
    </row>
    <row r="1199">
      <c r="D1199" s="20"/>
      <c r="K1199" s="2"/>
      <c r="M1199" s="14"/>
      <c r="N1199" s="14"/>
    </row>
    <row r="1200">
      <c r="D1200" s="20"/>
      <c r="K1200" s="2"/>
      <c r="M1200" s="14"/>
      <c r="N1200" s="14"/>
    </row>
    <row r="1201">
      <c r="D1201" s="20"/>
      <c r="K1201" s="2"/>
      <c r="M1201" s="14"/>
      <c r="N1201" s="14"/>
    </row>
    <row r="1202">
      <c r="D1202" s="20"/>
      <c r="K1202" s="2"/>
      <c r="M1202" s="14"/>
      <c r="N1202" s="14"/>
    </row>
    <row r="1203">
      <c r="D1203" s="20"/>
      <c r="K1203" s="2"/>
      <c r="M1203" s="14"/>
      <c r="N1203" s="14"/>
    </row>
    <row r="1204">
      <c r="D1204" s="20"/>
      <c r="K1204" s="2"/>
      <c r="M1204" s="14"/>
      <c r="N1204" s="14"/>
    </row>
    <row r="1205">
      <c r="D1205" s="20"/>
      <c r="K1205" s="2"/>
      <c r="M1205" s="14"/>
      <c r="N1205" s="14"/>
    </row>
    <row r="1206">
      <c r="D1206" s="20"/>
      <c r="K1206" s="2"/>
      <c r="M1206" s="14"/>
      <c r="N1206" s="14"/>
    </row>
    <row r="1207">
      <c r="D1207" s="20"/>
      <c r="K1207" s="2"/>
      <c r="M1207" s="14"/>
      <c r="N1207" s="14"/>
    </row>
    <row r="1208">
      <c r="D1208" s="20"/>
      <c r="K1208" s="2"/>
      <c r="M1208" s="14"/>
      <c r="N1208" s="14"/>
    </row>
    <row r="1209">
      <c r="D1209" s="20"/>
      <c r="K1209" s="2"/>
      <c r="M1209" s="14"/>
      <c r="N1209" s="14"/>
    </row>
    <row r="1210">
      <c r="D1210" s="20"/>
      <c r="K1210" s="2"/>
      <c r="M1210" s="14"/>
      <c r="N1210" s="14"/>
    </row>
    <row r="1211">
      <c r="D1211" s="20"/>
      <c r="K1211" s="2"/>
      <c r="M1211" s="14"/>
      <c r="N1211" s="14"/>
    </row>
    <row r="1212">
      <c r="D1212" s="20"/>
      <c r="K1212" s="2"/>
      <c r="M1212" s="14"/>
      <c r="N1212" s="14"/>
    </row>
    <row r="1213">
      <c r="D1213" s="20"/>
      <c r="K1213" s="2"/>
      <c r="M1213" s="14"/>
      <c r="N1213" s="14"/>
    </row>
    <row r="1214">
      <c r="D1214" s="20"/>
      <c r="K1214" s="2"/>
      <c r="M1214" s="14"/>
      <c r="N1214" s="14"/>
    </row>
    <row r="1215">
      <c r="D1215" s="20"/>
      <c r="K1215" s="2"/>
      <c r="M1215" s="14"/>
      <c r="N1215" s="14"/>
    </row>
    <row r="1216">
      <c r="D1216" s="20"/>
      <c r="K1216" s="2"/>
      <c r="M1216" s="14"/>
      <c r="N1216" s="14"/>
    </row>
    <row r="1217">
      <c r="D1217" s="20"/>
      <c r="K1217" s="2"/>
      <c r="M1217" s="14"/>
      <c r="N1217" s="14"/>
    </row>
    <row r="1218">
      <c r="D1218" s="20"/>
      <c r="K1218" s="2"/>
      <c r="M1218" s="14"/>
      <c r="N1218" s="14"/>
    </row>
    <row r="1219">
      <c r="D1219" s="20"/>
      <c r="K1219" s="2"/>
      <c r="M1219" s="14"/>
      <c r="N1219" s="14"/>
    </row>
    <row r="1220">
      <c r="D1220" s="20"/>
      <c r="K1220" s="2"/>
      <c r="M1220" s="14"/>
      <c r="N1220" s="14"/>
    </row>
    <row r="1221">
      <c r="D1221" s="20"/>
      <c r="K1221" s="2"/>
      <c r="M1221" s="14"/>
      <c r="N1221" s="14"/>
    </row>
    <row r="1222">
      <c r="D1222" s="20"/>
      <c r="K1222" s="2"/>
      <c r="M1222" s="14"/>
      <c r="N1222" s="14"/>
    </row>
    <row r="1223">
      <c r="D1223" s="20"/>
      <c r="K1223" s="2"/>
      <c r="M1223" s="14"/>
      <c r="N1223" s="14"/>
    </row>
    <row r="1224">
      <c r="D1224" s="20"/>
      <c r="K1224" s="2"/>
      <c r="M1224" s="14"/>
      <c r="N1224" s="14"/>
    </row>
    <row r="1225">
      <c r="D1225" s="20"/>
      <c r="K1225" s="2"/>
      <c r="M1225" s="14"/>
      <c r="N1225" s="14"/>
    </row>
    <row r="1226">
      <c r="D1226" s="20"/>
      <c r="K1226" s="2"/>
      <c r="M1226" s="14"/>
      <c r="N1226" s="14"/>
    </row>
    <row r="1227">
      <c r="D1227" s="20"/>
      <c r="K1227" s="2"/>
      <c r="M1227" s="14"/>
      <c r="N1227" s="14"/>
    </row>
    <row r="1228">
      <c r="D1228" s="20"/>
      <c r="K1228" s="2"/>
      <c r="M1228" s="14"/>
      <c r="N1228" s="14"/>
    </row>
    <row r="1229">
      <c r="D1229" s="20"/>
      <c r="K1229" s="2"/>
      <c r="M1229" s="14"/>
      <c r="N1229" s="14"/>
    </row>
    <row r="1230">
      <c r="D1230" s="20"/>
      <c r="K1230" s="2"/>
      <c r="M1230" s="14"/>
      <c r="N1230" s="14"/>
    </row>
    <row r="1231">
      <c r="D1231" s="20"/>
      <c r="K1231" s="2"/>
      <c r="M1231" s="14"/>
      <c r="N1231" s="14"/>
    </row>
    <row r="1232">
      <c r="D1232" s="20"/>
      <c r="K1232" s="2"/>
      <c r="M1232" s="14"/>
      <c r="N1232" s="14"/>
    </row>
    <row r="1233">
      <c r="D1233" s="20"/>
      <c r="K1233" s="2"/>
      <c r="M1233" s="14"/>
      <c r="N1233" s="14"/>
    </row>
    <row r="1234">
      <c r="D1234" s="20"/>
      <c r="K1234" s="2"/>
      <c r="M1234" s="14"/>
      <c r="N1234" s="14"/>
    </row>
    <row r="1235">
      <c r="D1235" s="20"/>
      <c r="K1235" s="2"/>
      <c r="M1235" s="14"/>
      <c r="N1235" s="14"/>
    </row>
    <row r="1236">
      <c r="D1236" s="20"/>
      <c r="K1236" s="2"/>
      <c r="M1236" s="14"/>
      <c r="N1236" s="14"/>
    </row>
    <row r="1237">
      <c r="D1237" s="20"/>
      <c r="K1237" s="2"/>
      <c r="M1237" s="14"/>
      <c r="N1237" s="14"/>
    </row>
    <row r="1238">
      <c r="D1238" s="20"/>
      <c r="K1238" s="2"/>
      <c r="M1238" s="14"/>
      <c r="N1238" s="14"/>
    </row>
    <row r="1239">
      <c r="D1239" s="20"/>
      <c r="K1239" s="2"/>
      <c r="M1239" s="14"/>
      <c r="N1239" s="14"/>
    </row>
    <row r="1240">
      <c r="D1240" s="20"/>
      <c r="K1240" s="2"/>
      <c r="M1240" s="14"/>
      <c r="N1240" s="14"/>
    </row>
    <row r="1241">
      <c r="D1241" s="20"/>
      <c r="K1241" s="2"/>
      <c r="M1241" s="14"/>
      <c r="N1241" s="14"/>
    </row>
    <row r="1242">
      <c r="D1242" s="20"/>
      <c r="K1242" s="2"/>
      <c r="M1242" s="14"/>
      <c r="N1242" s="14"/>
    </row>
    <row r="1243">
      <c r="D1243" s="20"/>
      <c r="K1243" s="2"/>
      <c r="M1243" s="14"/>
      <c r="N1243" s="14"/>
    </row>
    <row r="1244">
      <c r="D1244" s="20"/>
      <c r="K1244" s="2"/>
      <c r="M1244" s="14"/>
      <c r="N1244" s="14"/>
    </row>
    <row r="1245">
      <c r="D1245" s="20"/>
      <c r="K1245" s="2"/>
      <c r="M1245" s="14"/>
      <c r="N1245" s="14"/>
    </row>
    <row r="1246">
      <c r="D1246" s="20"/>
      <c r="K1246" s="2"/>
      <c r="M1246" s="14"/>
      <c r="N1246" s="14"/>
    </row>
    <row r="1247">
      <c r="D1247" s="20"/>
      <c r="K1247" s="2"/>
      <c r="M1247" s="14"/>
      <c r="N1247" s="14"/>
    </row>
    <row r="1248">
      <c r="D1248" s="20"/>
      <c r="K1248" s="2"/>
      <c r="M1248" s="14"/>
      <c r="N1248" s="14"/>
    </row>
    <row r="1249">
      <c r="D1249" s="20"/>
      <c r="K1249" s="2"/>
      <c r="M1249" s="14"/>
      <c r="N1249" s="14"/>
    </row>
    <row r="1250">
      <c r="D1250" s="20"/>
      <c r="K1250" s="2"/>
      <c r="M1250" s="14"/>
      <c r="N1250" s="14"/>
    </row>
    <row r="1251">
      <c r="D1251" s="20"/>
      <c r="K1251" s="2"/>
      <c r="M1251" s="14"/>
      <c r="N1251" s="14"/>
    </row>
    <row r="1252">
      <c r="D1252" s="20"/>
      <c r="K1252" s="2"/>
      <c r="M1252" s="14"/>
      <c r="N1252" s="14"/>
    </row>
    <row r="1253">
      <c r="D1253" s="20"/>
      <c r="K1253" s="2"/>
      <c r="M1253" s="14"/>
      <c r="N1253" s="14"/>
    </row>
    <row r="1254">
      <c r="D1254" s="20"/>
      <c r="K1254" s="2"/>
      <c r="M1254" s="14"/>
      <c r="N1254" s="14"/>
    </row>
    <row r="1255">
      <c r="D1255" s="20"/>
      <c r="K1255" s="2"/>
      <c r="M1255" s="14"/>
      <c r="N1255" s="14"/>
    </row>
    <row r="1256">
      <c r="D1256" s="20"/>
      <c r="K1256" s="2"/>
      <c r="M1256" s="14"/>
      <c r="N1256" s="14"/>
    </row>
    <row r="1257">
      <c r="D1257" s="20"/>
      <c r="K1257" s="2"/>
      <c r="M1257" s="14"/>
      <c r="N1257" s="14"/>
    </row>
    <row r="1258">
      <c r="D1258" s="20"/>
      <c r="K1258" s="2"/>
      <c r="M1258" s="14"/>
      <c r="N1258" s="14"/>
    </row>
    <row r="1259">
      <c r="D1259" s="20"/>
      <c r="K1259" s="2"/>
      <c r="M1259" s="14"/>
      <c r="N1259" s="14"/>
    </row>
    <row r="1260">
      <c r="D1260" s="20"/>
      <c r="K1260" s="2"/>
      <c r="M1260" s="14"/>
      <c r="N1260" s="14"/>
    </row>
    <row r="1261">
      <c r="D1261" s="20"/>
      <c r="K1261" s="2"/>
      <c r="M1261" s="14"/>
      <c r="N1261" s="14"/>
    </row>
    <row r="1262">
      <c r="D1262" s="20"/>
      <c r="K1262" s="2"/>
      <c r="M1262" s="14"/>
      <c r="N1262" s="14"/>
    </row>
    <row r="1263">
      <c r="D1263" s="20"/>
      <c r="K1263" s="2"/>
      <c r="M1263" s="14"/>
      <c r="N1263" s="14"/>
    </row>
    <row r="1264">
      <c r="D1264" s="20"/>
      <c r="K1264" s="2"/>
      <c r="M1264" s="14"/>
      <c r="N1264" s="14"/>
    </row>
    <row r="1265">
      <c r="D1265" s="20"/>
      <c r="K1265" s="2"/>
      <c r="M1265" s="14"/>
      <c r="N1265" s="14"/>
    </row>
    <row r="1266">
      <c r="D1266" s="20"/>
      <c r="K1266" s="2"/>
      <c r="M1266" s="14"/>
      <c r="N1266" s="14"/>
    </row>
    <row r="1267">
      <c r="D1267" s="20"/>
      <c r="K1267" s="2"/>
      <c r="M1267" s="14"/>
      <c r="N1267" s="14"/>
    </row>
    <row r="1268">
      <c r="D1268" s="20"/>
      <c r="K1268" s="2"/>
      <c r="M1268" s="14"/>
      <c r="N1268" s="14"/>
    </row>
    <row r="1269">
      <c r="D1269" s="20"/>
      <c r="K1269" s="2"/>
      <c r="M1269" s="14"/>
      <c r="N1269" s="14"/>
    </row>
    <row r="1270">
      <c r="D1270" s="20"/>
      <c r="K1270" s="2"/>
      <c r="M1270" s="14"/>
      <c r="N1270" s="14"/>
    </row>
    <row r="1271">
      <c r="D1271" s="20"/>
      <c r="K1271" s="2"/>
      <c r="M1271" s="14"/>
      <c r="N1271" s="14"/>
    </row>
    <row r="1272">
      <c r="D1272" s="20"/>
      <c r="K1272" s="2"/>
      <c r="M1272" s="14"/>
      <c r="N1272" s="14"/>
    </row>
    <row r="1273">
      <c r="D1273" s="20"/>
      <c r="K1273" s="2"/>
      <c r="M1273" s="14"/>
      <c r="N1273" s="14"/>
    </row>
    <row r="1274">
      <c r="D1274" s="20"/>
      <c r="K1274" s="2"/>
      <c r="M1274" s="14"/>
      <c r="N1274" s="14"/>
    </row>
    <row r="1275">
      <c r="D1275" s="20"/>
      <c r="K1275" s="2"/>
      <c r="M1275" s="14"/>
      <c r="N1275" s="14"/>
    </row>
    <row r="1276">
      <c r="D1276" s="20"/>
      <c r="K1276" s="2"/>
      <c r="M1276" s="14"/>
      <c r="N1276" s="14"/>
    </row>
    <row r="1277">
      <c r="D1277" s="20"/>
      <c r="K1277" s="2"/>
      <c r="M1277" s="14"/>
      <c r="N1277" s="14"/>
    </row>
    <row r="1278">
      <c r="D1278" s="20"/>
      <c r="K1278" s="2"/>
      <c r="M1278" s="14"/>
      <c r="N1278" s="14"/>
    </row>
    <row r="1279">
      <c r="D1279" s="20"/>
      <c r="K1279" s="2"/>
      <c r="M1279" s="14"/>
      <c r="N1279" s="14"/>
    </row>
    <row r="1280">
      <c r="D1280" s="20"/>
      <c r="K1280" s="2"/>
      <c r="M1280" s="14"/>
      <c r="N1280" s="14"/>
    </row>
    <row r="1281">
      <c r="D1281" s="20"/>
      <c r="K1281" s="2"/>
      <c r="M1281" s="14"/>
      <c r="N1281" s="14"/>
    </row>
    <row r="1282">
      <c r="D1282" s="20"/>
      <c r="K1282" s="2"/>
      <c r="M1282" s="14"/>
      <c r="N1282" s="14"/>
    </row>
    <row r="1283">
      <c r="K1283" s="2"/>
      <c r="M1283" s="14"/>
      <c r="N1283" s="14"/>
    </row>
    <row r="1284">
      <c r="K1284" s="2"/>
      <c r="M1284" s="14"/>
      <c r="N1284" s="14"/>
    </row>
    <row r="1285">
      <c r="K1285" s="2"/>
      <c r="M1285" s="14"/>
      <c r="N1285" s="14"/>
    </row>
    <row r="1286">
      <c r="K1286" s="2"/>
      <c r="M1286" s="14"/>
      <c r="N1286" s="14"/>
    </row>
    <row r="1287">
      <c r="K1287" s="2"/>
      <c r="M1287" s="14"/>
      <c r="N1287" s="14"/>
    </row>
    <row r="1288">
      <c r="K1288" s="2"/>
      <c r="M1288" s="14"/>
      <c r="N1288" s="14"/>
    </row>
    <row r="1289">
      <c r="K1289" s="2"/>
      <c r="M1289" s="14"/>
      <c r="N1289" s="14"/>
    </row>
    <row r="1290">
      <c r="K1290" s="2"/>
      <c r="M1290" s="14"/>
      <c r="N1290" s="14"/>
    </row>
    <row r="1291">
      <c r="K1291" s="2"/>
      <c r="M1291" s="14"/>
      <c r="N1291" s="14"/>
    </row>
    <row r="1292">
      <c r="K1292" s="2"/>
      <c r="M1292" s="14"/>
      <c r="N1292" s="14"/>
    </row>
    <row r="1293">
      <c r="K1293" s="2"/>
      <c r="M1293" s="14"/>
      <c r="N1293" s="14"/>
    </row>
    <row r="1294">
      <c r="K1294" s="2"/>
      <c r="M1294" s="14"/>
      <c r="N1294" s="14"/>
    </row>
    <row r="1295">
      <c r="K1295" s="2"/>
      <c r="M1295" s="14"/>
      <c r="N1295" s="14"/>
    </row>
    <row r="1296">
      <c r="K1296" s="2"/>
      <c r="M1296" s="14"/>
      <c r="N1296" s="14"/>
    </row>
    <row r="1297">
      <c r="K1297" s="2"/>
      <c r="M1297" s="14"/>
      <c r="N1297" s="14"/>
    </row>
    <row r="1298">
      <c r="K1298" s="2"/>
      <c r="M1298" s="14"/>
      <c r="N1298" s="14"/>
    </row>
    <row r="1299">
      <c r="K1299" s="2"/>
      <c r="M1299" s="14"/>
      <c r="N1299" s="14"/>
    </row>
    <row r="1300">
      <c r="K1300" s="2"/>
      <c r="M1300" s="14"/>
      <c r="N1300" s="14"/>
    </row>
    <row r="1301">
      <c r="K1301" s="2"/>
      <c r="M1301" s="14"/>
      <c r="N1301" s="14"/>
    </row>
    <row r="1302">
      <c r="K1302" s="2"/>
      <c r="M1302" s="14"/>
      <c r="N1302" s="14"/>
    </row>
    <row r="1303">
      <c r="K1303" s="2"/>
      <c r="M1303" s="14"/>
      <c r="N1303" s="14"/>
    </row>
    <row r="1304">
      <c r="K1304" s="2"/>
      <c r="M1304" s="14"/>
      <c r="N1304" s="14"/>
    </row>
    <row r="1305">
      <c r="K1305" s="2"/>
      <c r="M1305" s="14"/>
      <c r="N1305" s="14"/>
    </row>
    <row r="1306">
      <c r="K1306" s="2"/>
      <c r="M1306" s="14"/>
      <c r="N1306" s="14"/>
    </row>
    <row r="1307">
      <c r="K1307" s="2"/>
      <c r="M1307" s="14"/>
      <c r="N1307" s="14"/>
    </row>
    <row r="1308">
      <c r="K1308" s="2"/>
      <c r="M1308" s="14"/>
      <c r="N1308" s="14"/>
    </row>
    <row r="1309">
      <c r="K1309" s="2"/>
      <c r="M1309" s="14"/>
      <c r="N1309" s="14"/>
    </row>
    <row r="1310">
      <c r="K1310" s="2"/>
      <c r="M1310" s="14"/>
      <c r="N1310" s="14"/>
    </row>
    <row r="1311">
      <c r="K1311" s="2"/>
      <c r="M1311" s="14"/>
      <c r="N1311" s="14"/>
    </row>
    <row r="1312">
      <c r="K1312" s="2"/>
      <c r="M1312" s="14"/>
      <c r="N1312" s="14"/>
    </row>
    <row r="1313">
      <c r="K1313" s="2"/>
      <c r="M1313" s="14"/>
      <c r="N1313" s="14"/>
    </row>
    <row r="1314">
      <c r="K1314" s="2"/>
      <c r="M1314" s="14"/>
      <c r="N1314" s="14"/>
    </row>
    <row r="1315">
      <c r="K1315" s="2"/>
      <c r="M1315" s="14"/>
      <c r="N1315" s="14"/>
    </row>
    <row r="1316">
      <c r="K1316" s="2"/>
      <c r="M1316" s="14"/>
      <c r="N1316" s="14"/>
    </row>
    <row r="1317">
      <c r="K1317" s="2"/>
      <c r="M1317" s="14"/>
      <c r="N1317" s="14"/>
    </row>
    <row r="1318">
      <c r="K1318" s="2"/>
      <c r="M1318" s="14"/>
      <c r="N1318" s="14"/>
    </row>
    <row r="1319">
      <c r="K1319" s="2"/>
      <c r="M1319" s="14"/>
      <c r="N1319" s="14"/>
    </row>
    <row r="1320">
      <c r="K1320" s="2"/>
      <c r="M1320" s="14"/>
      <c r="N1320" s="14"/>
    </row>
    <row r="1321">
      <c r="K1321" s="2"/>
      <c r="M1321" s="14"/>
      <c r="N1321" s="14"/>
    </row>
    <row r="1322">
      <c r="K1322" s="2"/>
      <c r="M1322" s="14"/>
      <c r="N1322" s="14"/>
    </row>
    <row r="1323">
      <c r="K1323" s="2"/>
      <c r="M1323" s="14"/>
      <c r="N1323" s="14"/>
    </row>
    <row r="1324">
      <c r="K1324" s="2"/>
      <c r="M1324" s="14"/>
      <c r="N1324" s="14"/>
    </row>
    <row r="1325">
      <c r="K1325" s="2"/>
      <c r="M1325" s="14"/>
      <c r="N1325" s="14"/>
    </row>
    <row r="1326">
      <c r="K1326" s="2"/>
      <c r="M1326" s="14"/>
      <c r="N1326" s="14"/>
    </row>
    <row r="1327">
      <c r="K1327" s="2"/>
      <c r="M1327" s="14"/>
      <c r="N1327" s="14"/>
    </row>
    <row r="1328">
      <c r="K1328" s="2"/>
      <c r="M1328" s="14"/>
      <c r="N1328" s="14"/>
    </row>
    <row r="1329">
      <c r="K1329" s="2"/>
      <c r="M1329" s="14"/>
      <c r="N1329" s="14"/>
    </row>
    <row r="1330">
      <c r="K1330" s="2"/>
      <c r="M1330" s="14"/>
      <c r="N1330" s="14"/>
    </row>
    <row r="1331">
      <c r="K1331" s="2"/>
      <c r="M1331" s="14"/>
      <c r="N1331" s="14"/>
    </row>
    <row r="1332">
      <c r="K1332" s="2"/>
      <c r="M1332" s="14"/>
      <c r="N1332" s="14"/>
    </row>
    <row r="1333">
      <c r="K1333" s="2"/>
      <c r="M1333" s="14"/>
      <c r="N1333" s="14"/>
    </row>
    <row r="1334">
      <c r="K1334" s="2"/>
      <c r="M1334" s="14"/>
      <c r="N1334" s="14"/>
    </row>
    <row r="1335">
      <c r="K1335" s="2"/>
      <c r="M1335" s="14"/>
      <c r="N1335" s="14"/>
    </row>
    <row r="1336">
      <c r="K1336" s="2"/>
      <c r="M1336" s="14"/>
      <c r="N1336" s="14"/>
    </row>
    <row r="1337">
      <c r="K1337" s="2"/>
      <c r="M1337" s="14"/>
      <c r="N1337" s="14"/>
    </row>
    <row r="1338">
      <c r="K1338" s="2"/>
      <c r="M1338" s="14"/>
      <c r="N1338" s="14"/>
    </row>
    <row r="1339">
      <c r="K1339" s="2"/>
      <c r="M1339" s="14"/>
      <c r="N1339" s="14"/>
    </row>
    <row r="1340">
      <c r="K1340" s="2"/>
      <c r="M1340" s="14"/>
      <c r="N1340" s="14"/>
    </row>
    <row r="1341">
      <c r="K1341" s="2"/>
      <c r="M1341" s="14"/>
      <c r="N1341" s="14"/>
    </row>
    <row r="1342">
      <c r="K1342" s="2"/>
      <c r="M1342" s="14"/>
      <c r="N1342" s="14"/>
    </row>
    <row r="1343">
      <c r="K1343" s="2"/>
      <c r="M1343" s="14"/>
      <c r="N1343" s="14"/>
    </row>
    <row r="1344">
      <c r="K1344" s="2"/>
      <c r="M1344" s="14"/>
      <c r="N1344" s="14"/>
    </row>
    <row r="1345">
      <c r="K1345" s="2"/>
      <c r="M1345" s="14"/>
      <c r="N1345" s="14"/>
    </row>
    <row r="1346">
      <c r="K1346" s="2"/>
      <c r="M1346" s="14"/>
      <c r="N1346" s="14"/>
    </row>
    <row r="1347">
      <c r="K1347" s="2"/>
      <c r="M1347" s="14"/>
      <c r="N1347" s="14"/>
    </row>
    <row r="1348">
      <c r="K1348" s="2"/>
      <c r="M1348" s="14"/>
      <c r="N1348" s="14"/>
    </row>
    <row r="1349">
      <c r="K1349" s="2"/>
      <c r="M1349" s="14"/>
      <c r="N1349" s="14"/>
    </row>
    <row r="1350">
      <c r="K1350" s="2"/>
      <c r="M1350" s="14"/>
      <c r="N1350" s="14"/>
    </row>
    <row r="1351">
      <c r="K1351" s="2"/>
      <c r="M1351" s="14"/>
      <c r="N1351" s="14"/>
    </row>
    <row r="1352">
      <c r="K1352" s="2"/>
      <c r="M1352" s="14"/>
      <c r="N1352" s="14"/>
    </row>
    <row r="1353">
      <c r="K1353" s="2"/>
      <c r="M1353" s="14"/>
      <c r="N1353" s="14"/>
    </row>
    <row r="1354">
      <c r="K1354" s="2"/>
      <c r="M1354" s="14"/>
      <c r="N1354" s="14"/>
    </row>
    <row r="1355">
      <c r="K1355" s="2"/>
      <c r="M1355" s="14"/>
      <c r="N1355" s="14"/>
    </row>
    <row r="1356">
      <c r="K1356" s="2"/>
      <c r="M1356" s="14"/>
      <c r="N1356" s="14"/>
    </row>
    <row r="1357">
      <c r="K1357" s="2"/>
      <c r="M1357" s="14"/>
      <c r="N1357" s="14"/>
    </row>
    <row r="1358">
      <c r="K1358" s="2"/>
      <c r="M1358" s="14"/>
      <c r="N1358" s="14"/>
    </row>
    <row r="1359">
      <c r="K1359" s="2"/>
      <c r="M1359" s="14"/>
      <c r="N1359" s="14"/>
    </row>
    <row r="1360">
      <c r="K1360" s="2"/>
      <c r="M1360" s="14"/>
      <c r="N1360" s="14"/>
    </row>
    <row r="1361">
      <c r="K1361" s="2"/>
      <c r="M1361" s="14"/>
      <c r="N1361" s="14"/>
    </row>
    <row r="1362">
      <c r="K1362" s="2"/>
      <c r="M1362" s="14"/>
      <c r="N1362" s="14"/>
    </row>
    <row r="1363">
      <c r="K1363" s="2"/>
      <c r="M1363" s="14"/>
      <c r="N1363" s="14"/>
    </row>
    <row r="1364">
      <c r="K1364" s="2"/>
      <c r="M1364" s="14"/>
      <c r="N1364" s="14"/>
    </row>
    <row r="1365">
      <c r="K1365" s="2"/>
      <c r="M1365" s="14"/>
      <c r="N1365" s="14"/>
    </row>
    <row r="1366">
      <c r="K1366" s="2"/>
      <c r="M1366" s="14"/>
      <c r="N1366" s="14"/>
    </row>
    <row r="1367">
      <c r="K1367" s="2"/>
      <c r="M1367" s="14"/>
      <c r="N1367" s="14"/>
    </row>
    <row r="1368">
      <c r="K1368" s="2"/>
      <c r="M1368" s="14"/>
      <c r="N1368" s="14"/>
    </row>
    <row r="1369">
      <c r="K1369" s="2"/>
      <c r="M1369" s="14"/>
      <c r="N1369" s="14"/>
    </row>
    <row r="1370">
      <c r="K1370" s="2"/>
      <c r="M1370" s="14"/>
      <c r="N1370" s="14"/>
    </row>
    <row r="1371">
      <c r="K1371" s="2"/>
      <c r="M1371" s="14"/>
      <c r="N1371" s="14"/>
    </row>
    <row r="1372">
      <c r="K1372" s="2"/>
      <c r="M1372" s="14"/>
      <c r="N1372" s="14"/>
    </row>
    <row r="1373">
      <c r="K1373" s="2"/>
      <c r="M1373" s="14"/>
      <c r="N1373" s="14"/>
    </row>
    <row r="1374">
      <c r="K1374" s="2"/>
      <c r="M1374" s="14"/>
      <c r="N1374" s="14"/>
    </row>
    <row r="1375">
      <c r="K1375" s="2"/>
      <c r="M1375" s="14"/>
      <c r="N1375" s="14"/>
    </row>
    <row r="1376">
      <c r="K1376" s="2"/>
      <c r="M1376" s="14"/>
      <c r="N1376" s="14"/>
    </row>
    <row r="1377">
      <c r="K1377" s="2"/>
      <c r="M1377" s="14"/>
      <c r="N1377" s="14"/>
    </row>
    <row r="1378">
      <c r="K1378" s="2"/>
      <c r="M1378" s="14"/>
      <c r="N1378" s="14"/>
    </row>
    <row r="1379">
      <c r="K1379" s="2"/>
      <c r="M1379" s="14"/>
      <c r="N1379" s="14"/>
    </row>
    <row r="1380">
      <c r="K1380" s="2"/>
      <c r="M1380" s="14"/>
      <c r="N1380" s="14"/>
    </row>
    <row r="1381">
      <c r="K1381" s="2"/>
      <c r="M1381" s="14"/>
      <c r="N1381" s="14"/>
    </row>
    <row r="1382">
      <c r="K1382" s="2"/>
      <c r="M1382" s="14"/>
      <c r="N1382" s="14"/>
    </row>
    <row r="1383">
      <c r="K1383" s="2"/>
      <c r="M1383" s="14"/>
      <c r="N1383" s="14"/>
    </row>
    <row r="1384">
      <c r="K1384" s="2"/>
      <c r="M1384" s="14"/>
      <c r="N1384" s="14"/>
    </row>
    <row r="1385">
      <c r="K1385" s="2"/>
      <c r="M1385" s="14"/>
      <c r="N1385" s="14"/>
    </row>
    <row r="1386">
      <c r="K1386" s="2"/>
      <c r="M1386" s="14"/>
      <c r="N1386" s="14"/>
    </row>
    <row r="1387">
      <c r="K1387" s="2"/>
      <c r="M1387" s="14"/>
      <c r="N1387" s="14"/>
    </row>
    <row r="1388">
      <c r="K1388" s="2"/>
      <c r="M1388" s="14"/>
      <c r="N1388" s="14"/>
    </row>
    <row r="1389">
      <c r="K1389" s="2"/>
      <c r="M1389" s="14"/>
      <c r="N1389" s="14"/>
    </row>
    <row r="1390">
      <c r="K1390" s="2"/>
      <c r="M1390" s="14"/>
      <c r="N1390" s="14"/>
    </row>
    <row r="1391">
      <c r="K1391" s="2"/>
      <c r="M1391" s="14"/>
      <c r="N1391" s="14"/>
    </row>
    <row r="1392">
      <c r="K1392" s="2"/>
      <c r="M1392" s="14"/>
      <c r="N1392" s="14"/>
    </row>
    <row r="1393">
      <c r="K1393" s="2"/>
      <c r="M1393" s="14"/>
      <c r="N1393" s="14"/>
    </row>
    <row r="1394">
      <c r="K1394" s="2"/>
      <c r="M1394" s="14"/>
      <c r="N1394" s="14"/>
    </row>
    <row r="1395">
      <c r="K1395" s="2"/>
      <c r="M1395" s="14"/>
      <c r="N1395" s="14"/>
    </row>
    <row r="1396">
      <c r="K1396" s="2"/>
      <c r="M1396" s="14"/>
      <c r="N1396" s="14"/>
    </row>
    <row r="1397">
      <c r="K1397" s="2"/>
      <c r="M1397" s="14"/>
      <c r="N1397" s="14"/>
    </row>
    <row r="1398">
      <c r="K1398" s="2"/>
      <c r="M1398" s="14"/>
      <c r="N1398" s="14"/>
    </row>
    <row r="1399">
      <c r="K1399" s="2"/>
      <c r="M1399" s="14"/>
      <c r="N1399" s="14"/>
    </row>
    <row r="1400">
      <c r="K1400" s="2"/>
      <c r="M1400" s="14"/>
      <c r="N1400" s="14"/>
    </row>
    <row r="1401">
      <c r="K1401" s="2"/>
      <c r="M1401" s="14"/>
      <c r="N1401" s="14"/>
    </row>
    <row r="1402">
      <c r="K1402" s="2"/>
      <c r="M1402" s="14"/>
      <c r="N1402" s="14"/>
    </row>
    <row r="1403">
      <c r="K1403" s="2"/>
      <c r="M1403" s="14"/>
      <c r="N1403" s="14"/>
    </row>
    <row r="1404">
      <c r="K1404" s="2"/>
      <c r="M1404" s="14"/>
      <c r="N1404" s="14"/>
    </row>
    <row r="1405">
      <c r="K1405" s="2"/>
      <c r="M1405" s="14"/>
      <c r="N1405" s="14"/>
    </row>
    <row r="1406">
      <c r="K1406" s="2"/>
      <c r="M1406" s="14"/>
      <c r="N1406" s="14"/>
    </row>
    <row r="1407">
      <c r="K1407" s="2"/>
      <c r="M1407" s="14"/>
      <c r="N1407" s="14"/>
    </row>
    <row r="1408">
      <c r="K1408" s="2"/>
      <c r="M1408" s="14"/>
      <c r="N1408" s="14"/>
    </row>
    <row r="1409">
      <c r="K1409" s="2"/>
      <c r="M1409" s="14"/>
      <c r="N1409" s="14"/>
    </row>
    <row r="1410">
      <c r="K1410" s="2"/>
      <c r="M1410" s="14"/>
      <c r="N1410" s="14"/>
    </row>
    <row r="1411">
      <c r="K1411" s="2"/>
      <c r="M1411" s="14"/>
      <c r="N1411" s="14"/>
    </row>
    <row r="1412">
      <c r="K1412" s="2"/>
      <c r="M1412" s="14"/>
      <c r="N1412" s="14"/>
    </row>
    <row r="1413">
      <c r="K1413" s="2"/>
      <c r="M1413" s="14"/>
      <c r="N1413" s="14"/>
    </row>
    <row r="1414">
      <c r="K1414" s="2"/>
      <c r="M1414" s="14"/>
      <c r="N1414" s="14"/>
    </row>
    <row r="1415">
      <c r="K1415" s="2"/>
      <c r="M1415" s="14"/>
      <c r="N1415" s="14"/>
    </row>
    <row r="1416">
      <c r="K1416" s="2"/>
      <c r="M1416" s="14"/>
      <c r="N1416" s="14"/>
    </row>
    <row r="1417">
      <c r="K1417" s="2"/>
      <c r="M1417" s="14"/>
      <c r="N1417" s="14"/>
    </row>
    <row r="1418">
      <c r="K1418" s="2"/>
      <c r="M1418" s="14"/>
      <c r="N1418" s="14"/>
    </row>
    <row r="1419">
      <c r="K1419" s="2"/>
      <c r="M1419" s="14"/>
      <c r="N1419" s="14"/>
    </row>
    <row r="1420">
      <c r="K1420" s="2"/>
      <c r="M1420" s="14"/>
      <c r="N1420" s="14"/>
    </row>
    <row r="1421">
      <c r="K1421" s="2"/>
      <c r="M1421" s="14"/>
      <c r="N1421" s="14"/>
    </row>
    <row r="1422">
      <c r="K1422" s="2"/>
      <c r="M1422" s="14"/>
      <c r="N1422" s="14"/>
    </row>
    <row r="1423">
      <c r="K1423" s="2"/>
      <c r="M1423" s="14"/>
      <c r="N1423" s="14"/>
    </row>
    <row r="1424">
      <c r="K1424" s="2"/>
      <c r="M1424" s="14"/>
      <c r="N1424" s="14"/>
    </row>
    <row r="1425">
      <c r="K1425" s="2"/>
      <c r="M1425" s="14"/>
      <c r="N1425" s="14"/>
    </row>
    <row r="1426">
      <c r="K1426" s="2"/>
      <c r="M1426" s="14"/>
      <c r="N1426" s="14"/>
    </row>
    <row r="1427">
      <c r="K1427" s="2"/>
      <c r="M1427" s="14"/>
      <c r="N1427" s="14"/>
    </row>
    <row r="1428">
      <c r="K1428" s="2"/>
      <c r="M1428" s="14"/>
      <c r="N1428" s="14"/>
    </row>
    <row r="1429">
      <c r="K1429" s="2"/>
      <c r="M1429" s="14"/>
      <c r="N1429" s="14"/>
    </row>
    <row r="1430">
      <c r="K1430" s="2"/>
      <c r="M1430" s="14"/>
      <c r="N1430" s="14"/>
    </row>
    <row r="1431">
      <c r="K1431" s="2"/>
      <c r="M1431" s="14"/>
      <c r="N1431" s="14"/>
    </row>
    <row r="1432">
      <c r="K1432" s="2"/>
      <c r="M1432" s="14"/>
      <c r="N1432" s="14"/>
    </row>
    <row r="1433">
      <c r="K1433" s="2"/>
      <c r="M1433" s="14"/>
      <c r="N1433" s="14"/>
    </row>
    <row r="1434">
      <c r="K1434" s="2"/>
      <c r="M1434" s="14"/>
      <c r="N1434" s="14"/>
    </row>
    <row r="1435">
      <c r="K1435" s="2"/>
      <c r="M1435" s="14"/>
      <c r="N1435" s="14"/>
    </row>
    <row r="1436">
      <c r="K1436" s="2"/>
      <c r="M1436" s="14"/>
      <c r="N1436" s="14"/>
    </row>
    <row r="1437">
      <c r="K1437" s="2"/>
      <c r="M1437" s="14"/>
      <c r="N1437" s="14"/>
    </row>
    <row r="1438">
      <c r="K1438" s="2"/>
      <c r="M1438" s="14"/>
      <c r="N1438" s="14"/>
    </row>
    <row r="1439">
      <c r="K1439" s="2"/>
      <c r="M1439" s="14"/>
      <c r="N1439" s="14"/>
    </row>
    <row r="1440">
      <c r="K1440" s="2"/>
      <c r="M1440" s="14"/>
      <c r="N1440" s="14"/>
    </row>
    <row r="1441">
      <c r="K1441" s="2"/>
      <c r="M1441" s="14"/>
      <c r="N1441" s="14"/>
    </row>
    <row r="1442">
      <c r="K1442" s="2"/>
      <c r="M1442" s="14"/>
      <c r="N1442" s="14"/>
    </row>
    <row r="1443">
      <c r="K1443" s="2"/>
      <c r="M1443" s="14"/>
      <c r="N1443" s="14"/>
    </row>
    <row r="1444">
      <c r="K1444" s="2"/>
      <c r="M1444" s="14"/>
      <c r="N1444" s="14"/>
    </row>
    <row r="1445">
      <c r="K1445" s="2"/>
      <c r="M1445" s="14"/>
      <c r="N1445" s="14"/>
    </row>
    <row r="1446">
      <c r="K1446" s="2"/>
      <c r="M1446" s="14"/>
      <c r="N1446" s="14"/>
    </row>
    <row r="1447">
      <c r="K1447" s="2"/>
      <c r="M1447" s="14"/>
      <c r="N1447" s="14"/>
    </row>
    <row r="1448">
      <c r="K1448" s="2"/>
      <c r="M1448" s="14"/>
      <c r="N1448" s="14"/>
    </row>
    <row r="1449">
      <c r="K1449" s="2"/>
      <c r="M1449" s="14"/>
      <c r="N1449" s="14"/>
    </row>
    <row r="1450">
      <c r="K1450" s="2"/>
      <c r="M1450" s="14"/>
      <c r="N1450" s="14"/>
    </row>
    <row r="1451">
      <c r="K1451" s="2"/>
      <c r="M1451" s="14"/>
      <c r="N1451" s="14"/>
    </row>
    <row r="1452">
      <c r="K1452" s="2"/>
      <c r="M1452" s="14"/>
      <c r="N1452" s="14"/>
    </row>
    <row r="1453">
      <c r="K1453" s="2"/>
      <c r="M1453" s="14"/>
      <c r="N1453" s="14"/>
    </row>
    <row r="1454">
      <c r="K1454" s="2"/>
      <c r="M1454" s="14"/>
      <c r="N1454" s="14"/>
    </row>
    <row r="1455">
      <c r="K1455" s="2"/>
      <c r="M1455" s="14"/>
      <c r="N1455" s="14"/>
    </row>
    <row r="1456">
      <c r="K1456" s="2"/>
      <c r="M1456" s="14"/>
      <c r="N1456" s="14"/>
    </row>
    <row r="1457">
      <c r="K1457" s="2"/>
      <c r="M1457" s="14"/>
      <c r="N1457" s="14"/>
    </row>
    <row r="1458">
      <c r="K1458" s="2"/>
      <c r="M1458" s="14"/>
      <c r="N1458" s="14"/>
    </row>
    <row r="1459">
      <c r="K1459" s="2"/>
      <c r="M1459" s="14"/>
      <c r="N1459" s="14"/>
    </row>
    <row r="1460">
      <c r="K1460" s="2"/>
      <c r="M1460" s="14"/>
      <c r="N1460" s="14"/>
    </row>
    <row r="1461">
      <c r="K1461" s="2"/>
      <c r="M1461" s="14"/>
      <c r="N1461" s="14"/>
    </row>
    <row r="1462">
      <c r="K1462" s="2"/>
      <c r="M1462" s="14"/>
      <c r="N1462" s="14"/>
    </row>
    <row r="1463">
      <c r="K1463" s="2"/>
      <c r="M1463" s="14"/>
      <c r="N1463" s="14"/>
    </row>
    <row r="1464">
      <c r="K1464" s="2"/>
      <c r="M1464" s="14"/>
      <c r="N1464" s="14"/>
    </row>
    <row r="1465">
      <c r="K1465" s="2"/>
      <c r="M1465" s="14"/>
      <c r="N1465" s="14"/>
    </row>
    <row r="1466">
      <c r="K1466" s="2"/>
      <c r="M1466" s="14"/>
      <c r="N1466" s="14"/>
    </row>
    <row r="1467">
      <c r="K1467" s="2"/>
      <c r="M1467" s="14"/>
      <c r="N1467" s="14"/>
    </row>
    <row r="1468">
      <c r="K1468" s="2"/>
      <c r="M1468" s="14"/>
      <c r="N1468" s="14"/>
    </row>
    <row r="1469">
      <c r="K1469" s="2"/>
      <c r="M1469" s="14"/>
      <c r="N1469" s="14"/>
    </row>
    <row r="1470">
      <c r="K1470" s="2"/>
      <c r="M1470" s="14"/>
      <c r="N1470" s="14"/>
    </row>
    <row r="1471">
      <c r="K1471" s="2"/>
      <c r="M1471" s="14"/>
      <c r="N1471" s="14"/>
    </row>
    <row r="1472">
      <c r="K1472" s="2"/>
      <c r="M1472" s="14"/>
      <c r="N1472" s="14"/>
    </row>
    <row r="1473">
      <c r="K1473" s="2"/>
      <c r="M1473" s="14"/>
      <c r="N1473" s="14"/>
    </row>
    <row r="1474">
      <c r="K1474" s="2"/>
      <c r="M1474" s="14"/>
      <c r="N1474" s="14"/>
    </row>
    <row r="1475">
      <c r="K1475" s="2"/>
      <c r="M1475" s="14"/>
      <c r="N1475" s="14"/>
    </row>
    <row r="1476">
      <c r="K1476" s="2"/>
      <c r="M1476" s="14"/>
      <c r="N1476" s="14"/>
    </row>
    <row r="1477">
      <c r="K1477" s="2"/>
      <c r="M1477" s="14"/>
      <c r="N1477" s="14"/>
    </row>
    <row r="1478">
      <c r="K1478" s="2"/>
      <c r="M1478" s="14"/>
      <c r="N1478" s="14"/>
    </row>
    <row r="1479">
      <c r="K1479" s="2"/>
      <c r="M1479" s="14"/>
      <c r="N1479" s="14"/>
    </row>
    <row r="1480">
      <c r="K1480" s="2"/>
      <c r="M1480" s="14"/>
      <c r="N1480" s="14"/>
    </row>
    <row r="1481">
      <c r="K1481" s="2"/>
      <c r="M1481" s="14"/>
      <c r="N1481" s="14"/>
    </row>
    <row r="1482">
      <c r="K1482" s="2"/>
      <c r="M1482" s="14"/>
      <c r="N1482" s="14"/>
    </row>
    <row r="1483">
      <c r="K1483" s="2"/>
      <c r="M1483" s="14"/>
      <c r="N1483" s="14"/>
    </row>
    <row r="1484">
      <c r="K1484" s="2"/>
      <c r="M1484" s="14"/>
      <c r="N1484" s="14"/>
    </row>
    <row r="1485">
      <c r="K1485" s="2"/>
      <c r="M1485" s="14"/>
      <c r="N1485" s="14"/>
    </row>
    <row r="1486">
      <c r="K1486" s="2"/>
      <c r="M1486" s="14"/>
      <c r="N1486" s="14"/>
    </row>
    <row r="1487">
      <c r="K1487" s="2"/>
      <c r="M1487" s="14"/>
      <c r="N1487" s="14"/>
    </row>
    <row r="1488">
      <c r="K1488" s="2"/>
      <c r="M1488" s="14"/>
      <c r="N1488" s="14"/>
    </row>
    <row r="1489">
      <c r="K1489" s="2"/>
      <c r="M1489" s="14"/>
      <c r="N1489" s="14"/>
    </row>
    <row r="1490">
      <c r="K1490" s="2"/>
      <c r="M1490" s="14"/>
      <c r="N1490" s="14"/>
    </row>
    <row r="1491">
      <c r="K1491" s="2"/>
      <c r="M1491" s="14"/>
      <c r="N1491" s="14"/>
    </row>
    <row r="1492">
      <c r="K1492" s="2"/>
      <c r="M1492" s="14"/>
      <c r="N1492" s="14"/>
    </row>
    <row r="1493">
      <c r="K1493" s="2"/>
      <c r="M1493" s="14"/>
      <c r="N1493" s="14"/>
    </row>
    <row r="1494">
      <c r="K1494" s="2"/>
      <c r="M1494" s="14"/>
      <c r="N1494" s="14"/>
    </row>
    <row r="1495">
      <c r="K1495" s="2"/>
      <c r="M1495" s="14"/>
      <c r="N1495" s="14"/>
    </row>
    <row r="1496">
      <c r="K1496" s="2"/>
      <c r="M1496" s="14"/>
      <c r="N1496" s="14"/>
    </row>
    <row r="1497">
      <c r="K1497" s="2"/>
      <c r="M1497" s="14"/>
      <c r="N1497" s="14"/>
    </row>
    <row r="1498">
      <c r="K1498" s="2"/>
      <c r="M1498" s="14"/>
      <c r="N1498" s="14"/>
    </row>
    <row r="1499">
      <c r="K1499" s="2"/>
      <c r="M1499" s="14"/>
      <c r="N1499" s="14"/>
    </row>
    <row r="1500">
      <c r="K1500" s="2"/>
      <c r="M1500" s="14"/>
      <c r="N1500" s="14"/>
    </row>
    <row r="1501">
      <c r="K1501" s="2"/>
      <c r="M1501" s="14"/>
      <c r="N1501" s="14"/>
    </row>
    <row r="1502">
      <c r="K1502" s="2"/>
      <c r="M1502" s="14"/>
      <c r="N1502" s="14"/>
    </row>
    <row r="1503">
      <c r="K1503" s="2"/>
      <c r="M1503" s="14"/>
      <c r="N1503" s="14"/>
    </row>
    <row r="1504">
      <c r="K1504" s="2"/>
      <c r="M1504" s="14"/>
      <c r="N1504" s="14"/>
    </row>
    <row r="1505">
      <c r="K1505" s="2"/>
      <c r="M1505" s="14"/>
      <c r="N1505" s="14"/>
    </row>
    <row r="1506">
      <c r="K1506" s="2"/>
      <c r="M1506" s="14"/>
      <c r="N1506" s="14"/>
    </row>
    <row r="1507">
      <c r="K1507" s="2"/>
      <c r="M1507" s="14"/>
      <c r="N1507" s="14"/>
    </row>
    <row r="1508">
      <c r="K1508" s="2"/>
      <c r="M1508" s="14"/>
      <c r="N1508" s="14"/>
    </row>
    <row r="1509">
      <c r="K1509" s="2"/>
      <c r="M1509" s="14"/>
      <c r="N1509" s="14"/>
    </row>
    <row r="1510">
      <c r="K1510" s="2"/>
      <c r="M1510" s="14"/>
      <c r="N1510" s="14"/>
    </row>
    <row r="1511">
      <c r="K1511" s="2"/>
      <c r="M1511" s="14"/>
      <c r="N1511" s="14"/>
    </row>
    <row r="1512">
      <c r="K1512" s="2"/>
      <c r="M1512" s="14"/>
      <c r="N1512" s="14"/>
    </row>
    <row r="1513">
      <c r="K1513" s="2"/>
      <c r="M1513" s="14"/>
      <c r="N1513" s="14"/>
    </row>
    <row r="1514">
      <c r="K1514" s="2"/>
      <c r="M1514" s="14"/>
      <c r="N1514" s="14"/>
    </row>
    <row r="1515">
      <c r="K1515" s="2"/>
      <c r="M1515" s="14"/>
      <c r="N1515" s="14"/>
    </row>
    <row r="1516">
      <c r="K1516" s="2"/>
      <c r="M1516" s="14"/>
      <c r="N1516" s="14"/>
    </row>
    <row r="1517">
      <c r="K1517" s="2"/>
      <c r="M1517" s="14"/>
      <c r="N1517" s="14"/>
    </row>
    <row r="1518">
      <c r="K1518" s="2"/>
      <c r="M1518" s="14"/>
      <c r="N1518" s="14"/>
    </row>
    <row r="1519">
      <c r="K1519" s="2"/>
      <c r="M1519" s="14"/>
      <c r="N1519" s="14"/>
    </row>
    <row r="1520">
      <c r="K1520" s="2"/>
      <c r="M1520" s="14"/>
      <c r="N1520" s="14"/>
    </row>
    <row r="1521">
      <c r="K1521" s="2"/>
      <c r="M1521" s="14"/>
      <c r="N1521" s="14"/>
    </row>
    <row r="1522">
      <c r="K1522" s="2"/>
      <c r="M1522" s="14"/>
      <c r="N1522" s="14"/>
    </row>
    <row r="1523">
      <c r="K1523" s="2"/>
      <c r="M1523" s="14"/>
      <c r="N1523" s="14"/>
    </row>
    <row r="1524">
      <c r="K1524" s="2"/>
      <c r="M1524" s="14"/>
      <c r="N1524" s="14"/>
    </row>
    <row r="1525">
      <c r="K1525" s="2"/>
      <c r="M1525" s="14"/>
      <c r="N1525" s="14"/>
    </row>
    <row r="1526">
      <c r="K1526" s="2"/>
      <c r="M1526" s="14"/>
      <c r="N1526" s="14"/>
    </row>
    <row r="1527">
      <c r="K1527" s="2"/>
      <c r="M1527" s="14"/>
      <c r="N1527" s="14"/>
    </row>
    <row r="1528">
      <c r="K1528" s="2"/>
      <c r="M1528" s="14"/>
      <c r="N1528" s="14"/>
    </row>
    <row r="1529">
      <c r="K1529" s="2"/>
      <c r="M1529" s="14"/>
      <c r="N1529" s="14"/>
    </row>
    <row r="1530">
      <c r="K1530" s="2"/>
      <c r="M1530" s="14"/>
      <c r="N1530" s="14"/>
    </row>
    <row r="1531">
      <c r="K1531" s="2"/>
      <c r="M1531" s="14"/>
      <c r="N1531" s="14"/>
    </row>
    <row r="1532">
      <c r="K1532" s="2"/>
      <c r="M1532" s="14"/>
      <c r="N1532" s="14"/>
    </row>
    <row r="1533">
      <c r="K1533" s="2"/>
      <c r="M1533" s="14"/>
      <c r="N1533" s="14"/>
    </row>
    <row r="1534">
      <c r="K1534" s="2"/>
      <c r="M1534" s="14"/>
      <c r="N1534" s="14"/>
    </row>
    <row r="1535">
      <c r="K1535" s="2"/>
      <c r="M1535" s="14"/>
      <c r="N1535" s="14"/>
    </row>
    <row r="1536">
      <c r="K1536" s="2"/>
      <c r="M1536" s="14"/>
      <c r="N1536" s="14"/>
    </row>
    <row r="1537">
      <c r="K1537" s="2"/>
      <c r="M1537" s="14"/>
      <c r="N1537" s="14"/>
    </row>
    <row r="1538">
      <c r="K1538" s="2"/>
      <c r="M1538" s="14"/>
      <c r="N1538" s="14"/>
    </row>
    <row r="1539">
      <c r="K1539" s="2"/>
      <c r="M1539" s="14"/>
      <c r="N1539" s="14"/>
    </row>
    <row r="1540">
      <c r="K1540" s="2"/>
      <c r="M1540" s="14"/>
      <c r="N1540" s="14"/>
    </row>
    <row r="1541">
      <c r="K1541" s="2"/>
      <c r="M1541" s="14"/>
      <c r="N1541" s="14"/>
    </row>
    <row r="1542">
      <c r="K1542" s="2"/>
      <c r="M1542" s="14"/>
      <c r="N1542" s="14"/>
    </row>
    <row r="1543">
      <c r="K1543" s="2"/>
      <c r="M1543" s="14"/>
      <c r="N1543" s="14"/>
    </row>
    <row r="1544">
      <c r="K1544" s="2"/>
      <c r="M1544" s="14"/>
      <c r="N1544" s="14"/>
    </row>
    <row r="1545">
      <c r="K1545" s="2"/>
      <c r="M1545" s="14"/>
      <c r="N1545" s="14"/>
    </row>
    <row r="1546">
      <c r="K1546" s="2"/>
      <c r="M1546" s="14"/>
      <c r="N1546" s="14"/>
    </row>
    <row r="1547">
      <c r="K1547" s="2"/>
      <c r="M1547" s="14"/>
      <c r="N1547" s="14"/>
    </row>
    <row r="1548">
      <c r="K1548" s="2"/>
      <c r="M1548" s="14"/>
      <c r="N1548" s="14"/>
    </row>
    <row r="1549">
      <c r="K1549" s="2"/>
      <c r="M1549" s="14"/>
      <c r="N1549" s="14"/>
    </row>
    <row r="1550">
      <c r="K1550" s="2"/>
      <c r="M1550" s="14"/>
      <c r="N1550" s="14"/>
    </row>
    <row r="1551">
      <c r="K1551" s="2"/>
      <c r="M1551" s="14"/>
      <c r="N1551" s="14"/>
    </row>
    <row r="1552">
      <c r="K1552" s="2"/>
      <c r="M1552" s="14"/>
      <c r="N1552" s="14"/>
    </row>
    <row r="1553">
      <c r="K1553" s="2"/>
      <c r="M1553" s="14"/>
      <c r="N1553" s="14"/>
    </row>
    <row r="1554">
      <c r="K1554" s="2"/>
      <c r="M1554" s="14"/>
      <c r="N1554" s="14"/>
    </row>
    <row r="1555">
      <c r="K1555" s="2"/>
      <c r="M1555" s="14"/>
      <c r="N1555" s="14"/>
    </row>
    <row r="1556">
      <c r="K1556" s="2"/>
      <c r="M1556" s="14"/>
      <c r="N1556" s="14"/>
    </row>
    <row r="1557">
      <c r="K1557" s="2"/>
      <c r="M1557" s="14"/>
      <c r="N1557" s="14"/>
    </row>
    <row r="1558">
      <c r="K1558" s="2"/>
      <c r="M1558" s="14"/>
      <c r="N1558" s="14"/>
    </row>
    <row r="1559">
      <c r="K1559" s="2"/>
      <c r="M1559" s="14"/>
      <c r="N1559" s="14"/>
    </row>
    <row r="1560">
      <c r="K1560" s="2"/>
      <c r="M1560" s="14"/>
      <c r="N1560" s="14"/>
    </row>
    <row r="1561">
      <c r="K1561" s="2"/>
      <c r="M1561" s="14"/>
      <c r="N1561" s="14"/>
    </row>
    <row r="1562">
      <c r="K1562" s="2"/>
      <c r="M1562" s="14"/>
      <c r="N1562" s="14"/>
    </row>
    <row r="1563">
      <c r="K1563" s="2"/>
      <c r="M1563" s="14"/>
      <c r="N1563" s="14"/>
    </row>
    <row r="1564">
      <c r="K1564" s="2"/>
      <c r="M1564" s="14"/>
      <c r="N1564" s="14"/>
    </row>
    <row r="1565">
      <c r="K1565" s="2"/>
      <c r="M1565" s="14"/>
      <c r="N1565" s="14"/>
    </row>
    <row r="1566">
      <c r="K1566" s="2"/>
      <c r="M1566" s="14"/>
      <c r="N1566" s="14"/>
    </row>
    <row r="1567">
      <c r="K1567" s="2"/>
      <c r="M1567" s="14"/>
      <c r="N1567" s="14"/>
    </row>
    <row r="1568">
      <c r="K1568" s="2"/>
      <c r="M1568" s="14"/>
      <c r="N1568" s="14"/>
    </row>
    <row r="1569">
      <c r="K1569" s="2"/>
      <c r="M1569" s="14"/>
      <c r="N1569" s="14"/>
    </row>
    <row r="1570">
      <c r="K1570" s="2"/>
      <c r="M1570" s="14"/>
      <c r="N1570" s="14"/>
    </row>
    <row r="1571">
      <c r="K1571" s="2"/>
      <c r="M1571" s="14"/>
      <c r="N1571" s="14"/>
    </row>
    <row r="1572">
      <c r="K1572" s="2"/>
      <c r="M1572" s="14"/>
      <c r="N1572" s="14"/>
    </row>
    <row r="1573">
      <c r="K1573" s="2"/>
      <c r="M1573" s="14"/>
      <c r="N1573" s="14"/>
    </row>
    <row r="1574">
      <c r="K1574" s="2"/>
      <c r="M1574" s="14"/>
      <c r="N1574" s="14"/>
    </row>
    <row r="1575">
      <c r="J1575" s="2"/>
      <c r="K1575" s="2"/>
      <c r="M1575" s="14"/>
      <c r="N1575" s="14"/>
    </row>
    <row r="1576">
      <c r="J1576" s="2"/>
      <c r="K1576" s="2"/>
      <c r="M1576" s="14"/>
      <c r="N1576" s="14"/>
    </row>
    <row r="1577">
      <c r="J1577" s="2"/>
      <c r="K1577" s="2"/>
      <c r="M1577" s="14"/>
      <c r="N1577" s="14"/>
    </row>
    <row r="1578">
      <c r="J1578" s="2"/>
      <c r="K1578" s="2"/>
      <c r="M1578" s="14"/>
      <c r="N1578" s="14"/>
    </row>
    <row r="1579">
      <c r="J1579" s="2"/>
      <c r="K1579" s="2"/>
      <c r="M1579" s="14"/>
      <c r="N1579" s="14"/>
    </row>
    <row r="1580">
      <c r="J1580" s="2"/>
      <c r="K1580" s="2"/>
      <c r="M1580" s="14"/>
      <c r="N1580" s="14"/>
    </row>
    <row r="1581">
      <c r="J1581" s="2"/>
      <c r="K1581" s="2"/>
      <c r="M1581" s="14"/>
      <c r="N1581" s="14"/>
    </row>
    <row r="1582">
      <c r="J1582" s="2"/>
      <c r="K1582" s="2"/>
      <c r="M1582" s="14"/>
      <c r="N1582" s="14"/>
    </row>
    <row r="1583">
      <c r="J1583" s="2"/>
      <c r="K1583" s="2"/>
      <c r="M1583" s="14"/>
      <c r="N1583" s="14"/>
    </row>
    <row r="1584">
      <c r="J1584" s="2"/>
      <c r="K1584" s="2"/>
      <c r="M1584" s="14"/>
      <c r="N1584" s="14"/>
    </row>
    <row r="1585">
      <c r="J1585" s="2"/>
      <c r="K1585" s="2"/>
      <c r="M1585" s="14"/>
      <c r="N1585" s="14"/>
    </row>
    <row r="1586">
      <c r="J1586" s="2"/>
      <c r="K1586" s="2"/>
      <c r="M1586" s="14"/>
      <c r="N1586" s="14"/>
    </row>
    <row r="1587">
      <c r="J1587" s="2"/>
      <c r="K1587" s="2"/>
      <c r="M1587" s="14"/>
      <c r="N1587" s="14"/>
    </row>
    <row r="1588">
      <c r="J1588" s="2"/>
      <c r="K1588" s="2"/>
      <c r="M1588" s="14"/>
      <c r="N1588" s="14"/>
    </row>
    <row r="1589">
      <c r="J1589" s="2"/>
      <c r="K1589" s="2"/>
      <c r="M1589" s="14"/>
      <c r="N1589" s="14"/>
    </row>
    <row r="1590">
      <c r="J1590" s="2"/>
      <c r="K1590" s="2"/>
      <c r="M1590" s="14"/>
      <c r="N1590" s="14"/>
    </row>
    <row r="1591">
      <c r="J1591" s="2"/>
      <c r="K1591" s="2"/>
      <c r="M1591" s="14"/>
      <c r="N1591" s="14"/>
    </row>
    <row r="1592">
      <c r="J1592" s="2"/>
      <c r="K1592" s="2"/>
      <c r="M1592" s="14"/>
      <c r="N1592" s="14"/>
    </row>
    <row r="1593">
      <c r="J1593" s="2"/>
      <c r="K1593" s="2"/>
      <c r="M1593" s="14"/>
      <c r="N1593" s="14"/>
    </row>
    <row r="1594">
      <c r="J1594" s="2"/>
      <c r="K1594" s="2"/>
      <c r="M1594" s="14"/>
      <c r="N1594" s="14"/>
    </row>
    <row r="1595">
      <c r="J1595" s="2"/>
      <c r="K1595" s="2"/>
      <c r="M1595" s="14"/>
      <c r="N1595" s="14"/>
    </row>
    <row r="1596">
      <c r="J1596" s="2"/>
      <c r="K1596" s="2"/>
      <c r="M1596" s="14"/>
      <c r="N1596" s="14"/>
    </row>
    <row r="1597">
      <c r="J1597" s="2"/>
      <c r="K1597" s="2"/>
      <c r="M1597" s="14"/>
      <c r="N1597" s="14"/>
    </row>
    <row r="1598">
      <c r="J1598" s="2"/>
      <c r="K1598" s="2"/>
      <c r="M1598" s="14"/>
      <c r="N1598" s="14"/>
    </row>
    <row r="1599">
      <c r="J1599" s="2"/>
      <c r="K1599" s="2"/>
      <c r="M1599" s="14"/>
      <c r="N1599" s="14"/>
    </row>
    <row r="1600">
      <c r="J1600" s="2"/>
      <c r="K1600" s="2"/>
      <c r="M1600" s="14"/>
      <c r="N1600" s="14"/>
    </row>
    <row r="1601">
      <c r="J1601" s="2"/>
      <c r="K1601" s="2"/>
      <c r="M1601" s="14"/>
      <c r="N1601" s="14"/>
    </row>
    <row r="1602">
      <c r="J1602" s="2"/>
      <c r="K1602" s="2"/>
      <c r="M1602" s="14"/>
      <c r="N1602" s="14"/>
    </row>
    <row r="1603">
      <c r="J1603" s="2"/>
      <c r="K1603" s="2"/>
      <c r="M1603" s="14"/>
      <c r="N1603" s="14"/>
    </row>
    <row r="1604">
      <c r="J1604" s="2"/>
      <c r="K1604" s="2"/>
      <c r="M1604" s="14"/>
      <c r="N1604" s="14"/>
    </row>
    <row r="1605">
      <c r="J1605" s="2"/>
      <c r="K1605" s="2"/>
      <c r="M1605" s="14"/>
      <c r="N1605" s="14"/>
    </row>
    <row r="1606">
      <c r="J1606" s="2"/>
      <c r="K1606" s="2"/>
      <c r="M1606" s="14"/>
      <c r="N1606" s="14"/>
    </row>
    <row r="1607">
      <c r="J1607" s="2"/>
      <c r="K1607" s="2"/>
      <c r="M1607" s="14"/>
      <c r="N1607" s="14"/>
    </row>
    <row r="1608">
      <c r="J1608" s="2"/>
      <c r="K1608" s="2"/>
      <c r="M1608" s="14"/>
      <c r="N1608" s="14"/>
    </row>
    <row r="1609">
      <c r="J1609" s="2"/>
      <c r="K1609" s="2"/>
      <c r="M1609" s="14"/>
      <c r="N1609" s="14"/>
    </row>
    <row r="1610">
      <c r="J1610" s="2"/>
      <c r="K1610" s="2"/>
      <c r="M1610" s="14"/>
      <c r="N1610" s="14"/>
    </row>
    <row r="1611">
      <c r="J1611" s="2"/>
      <c r="K1611" s="2"/>
      <c r="N1611" s="14"/>
    </row>
    <row r="1612">
      <c r="J1612" s="2"/>
      <c r="K1612" s="2"/>
      <c r="N1612" s="14"/>
    </row>
    <row r="1613">
      <c r="J1613" s="2"/>
      <c r="K1613" s="2"/>
      <c r="N1613" s="14"/>
    </row>
    <row r="1614">
      <c r="J1614" s="2"/>
      <c r="K1614" s="2"/>
      <c r="N1614" s="14"/>
    </row>
    <row r="1615">
      <c r="J1615" s="2"/>
      <c r="K1615" s="2"/>
      <c r="N1615" s="14"/>
    </row>
    <row r="1616">
      <c r="J1616" s="2"/>
      <c r="K1616" s="2"/>
      <c r="N1616" s="14"/>
    </row>
    <row r="1617">
      <c r="J1617" s="2"/>
      <c r="K1617" s="2"/>
      <c r="N1617" s="14"/>
    </row>
    <row r="1618">
      <c r="J1618" s="2"/>
      <c r="K1618" s="2"/>
      <c r="N1618" s="14"/>
    </row>
    <row r="1619">
      <c r="J1619" s="2"/>
      <c r="K1619" s="2"/>
      <c r="N1619" s="14"/>
    </row>
    <row r="1620">
      <c r="J1620" s="2"/>
      <c r="K1620" s="2"/>
      <c r="N1620" s="14"/>
    </row>
    <row r="1621">
      <c r="J1621" s="2"/>
      <c r="K1621" s="2"/>
      <c r="N1621" s="14"/>
    </row>
    <row r="1622">
      <c r="J1622" s="2"/>
      <c r="K1622" s="2"/>
      <c r="N1622" s="14"/>
    </row>
    <row r="1623">
      <c r="J1623" s="2"/>
      <c r="K1623" s="2"/>
      <c r="N1623" s="14"/>
    </row>
    <row r="1624">
      <c r="J1624" s="2"/>
      <c r="K1624" s="2"/>
      <c r="N1624" s="14"/>
    </row>
    <row r="1625">
      <c r="J1625" s="2"/>
      <c r="K1625" s="2"/>
      <c r="N1625" s="14"/>
    </row>
    <row r="1626">
      <c r="J1626" s="2"/>
      <c r="K1626" s="2"/>
      <c r="N1626" s="14"/>
    </row>
    <row r="1627">
      <c r="J1627" s="2"/>
      <c r="K1627" s="2"/>
      <c r="N1627" s="14"/>
    </row>
    <row r="1628">
      <c r="J1628" s="2"/>
      <c r="K1628" s="2"/>
      <c r="N1628" s="14"/>
    </row>
    <row r="1629">
      <c r="J1629" s="2"/>
      <c r="K1629" s="2"/>
      <c r="N1629" s="14"/>
    </row>
    <row r="1630">
      <c r="J1630" s="2"/>
      <c r="K1630" s="2"/>
      <c r="N1630" s="14"/>
    </row>
    <row r="1631">
      <c r="J1631" s="2"/>
      <c r="K1631" s="2"/>
      <c r="N1631" s="14"/>
    </row>
    <row r="1632">
      <c r="J1632" s="2"/>
      <c r="K1632" s="2"/>
      <c r="N1632" s="14"/>
    </row>
    <row r="1633">
      <c r="J1633" s="2"/>
      <c r="K1633" s="2"/>
      <c r="N1633" s="14"/>
    </row>
    <row r="1634">
      <c r="J1634" s="2"/>
      <c r="N1634" s="14"/>
    </row>
    <row r="1635">
      <c r="N1635" s="14"/>
    </row>
    <row r="1636">
      <c r="N1636" s="14"/>
    </row>
    <row r="1637">
      <c r="N1637" s="14"/>
    </row>
    <row r="1638">
      <c r="N1638" s="14"/>
    </row>
    <row r="1639">
      <c r="N1639" s="14"/>
    </row>
    <row r="1640">
      <c r="N1640" s="14"/>
    </row>
    <row r="1641">
      <c r="N1641" s="14"/>
    </row>
    <row r="1642">
      <c r="N1642" s="14"/>
    </row>
    <row r="1643">
      <c r="N1643" s="14"/>
    </row>
    <row r="1644">
      <c r="N1644" s="14"/>
    </row>
    <row r="1645">
      <c r="N1645" s="14"/>
    </row>
    <row r="1646">
      <c r="N1646" s="14"/>
    </row>
    <row r="1647">
      <c r="N1647" s="14"/>
    </row>
    <row r="1648">
      <c r="N1648" s="14"/>
    </row>
    <row r="1649">
      <c r="N1649" s="14"/>
    </row>
    <row r="1650">
      <c r="N1650" s="14"/>
    </row>
    <row r="1651">
      <c r="N1651" s="14"/>
    </row>
    <row r="1652">
      <c r="N1652" s="14"/>
    </row>
    <row r="1653">
      <c r="N1653" s="14"/>
    </row>
    <row r="1654">
      <c r="N1654" s="14"/>
    </row>
    <row r="1655">
      <c r="N1655" s="14"/>
    </row>
    <row r="1656">
      <c r="N1656" s="14"/>
    </row>
    <row r="1657">
      <c r="N1657" s="14"/>
    </row>
    <row r="1658">
      <c r="N1658" s="14"/>
    </row>
    <row r="1659">
      <c r="N1659" s="14"/>
    </row>
    <row r="1660">
      <c r="N1660" s="14"/>
    </row>
    <row r="1661">
      <c r="N1661" s="14"/>
    </row>
    <row r="1662">
      <c r="N1662" s="14"/>
    </row>
    <row r="1663">
      <c r="N1663" s="14"/>
    </row>
    <row r="1664">
      <c r="N1664" s="14"/>
    </row>
    <row r="1665">
      <c r="N1665" s="14"/>
    </row>
    <row r="1666">
      <c r="N1666" s="14"/>
    </row>
    <row r="1667">
      <c r="N1667" s="14"/>
    </row>
    <row r="1668">
      <c r="N1668" s="14"/>
    </row>
    <row r="1669">
      <c r="N1669" s="14"/>
    </row>
    <row r="1670">
      <c r="N1670" s="14"/>
    </row>
    <row r="1671">
      <c r="N1671" s="14"/>
    </row>
    <row r="1672">
      <c r="N1672" s="14"/>
    </row>
    <row r="1673">
      <c r="N1673" s="14"/>
    </row>
    <row r="1674">
      <c r="N1674" s="14"/>
    </row>
    <row r="1675">
      <c r="N1675" s="14"/>
    </row>
    <row r="1676">
      <c r="N1676" s="14"/>
    </row>
    <row r="1677">
      <c r="N1677" s="14"/>
    </row>
    <row r="1678">
      <c r="N1678" s="14"/>
    </row>
    <row r="1679">
      <c r="N1679" s="14"/>
    </row>
    <row r="1680">
      <c r="N1680" s="14"/>
    </row>
    <row r="1681">
      <c r="N1681" s="14"/>
    </row>
    <row r="1682">
      <c r="N1682" s="14"/>
    </row>
    <row r="1683">
      <c r="N1683" s="14"/>
    </row>
    <row r="1684">
      <c r="N1684" s="14"/>
    </row>
    <row r="1685">
      <c r="N1685" s="14"/>
    </row>
    <row r="1686">
      <c r="N1686" s="14"/>
    </row>
    <row r="1687">
      <c r="N1687" s="14"/>
    </row>
    <row r="1688">
      <c r="N1688" s="14"/>
    </row>
    <row r="1689">
      <c r="N1689" s="14"/>
    </row>
    <row r="1690">
      <c r="N1690" s="14"/>
    </row>
    <row r="1691">
      <c r="N1691" s="14"/>
    </row>
    <row r="1692">
      <c r="N1692" s="14"/>
    </row>
    <row r="1693">
      <c r="N1693" s="14"/>
    </row>
    <row r="1694">
      <c r="N1694" s="14"/>
    </row>
    <row r="1695">
      <c r="N1695" s="14"/>
    </row>
    <row r="1696">
      <c r="N1696" s="14"/>
    </row>
    <row r="1697">
      <c r="N1697" s="14"/>
    </row>
    <row r="1698">
      <c r="N1698" s="14"/>
    </row>
    <row r="1699">
      <c r="N1699" s="14"/>
    </row>
    <row r="1700">
      <c r="N1700" s="14"/>
    </row>
    <row r="1701">
      <c r="N1701" s="14"/>
    </row>
    <row r="1702">
      <c r="N1702" s="14"/>
    </row>
    <row r="1703">
      <c r="N1703" s="14"/>
    </row>
    <row r="1704">
      <c r="N1704" s="14"/>
    </row>
    <row r="1705">
      <c r="N1705" s="14"/>
    </row>
    <row r="1706">
      <c r="N1706" s="14"/>
    </row>
    <row r="1707">
      <c r="N1707" s="14"/>
    </row>
    <row r="1708">
      <c r="N1708" s="14"/>
    </row>
    <row r="1709">
      <c r="N1709" s="14"/>
    </row>
    <row r="1710">
      <c r="N1710" s="14"/>
    </row>
    <row r="1711">
      <c r="N1711" s="14"/>
    </row>
    <row r="1712">
      <c r="N1712" s="14"/>
    </row>
    <row r="1713">
      <c r="N1713" s="14"/>
    </row>
    <row r="1714">
      <c r="N1714" s="14"/>
    </row>
    <row r="1715">
      <c r="N1715" s="14"/>
    </row>
    <row r="1716">
      <c r="N1716" s="14"/>
    </row>
    <row r="1717">
      <c r="N1717" s="14"/>
    </row>
    <row r="1718">
      <c r="N1718" s="14"/>
    </row>
    <row r="1719">
      <c r="N1719" s="14"/>
    </row>
    <row r="1720">
      <c r="N1720" s="14"/>
    </row>
    <row r="1721">
      <c r="N1721" s="14"/>
    </row>
    <row r="1722">
      <c r="N1722" s="14"/>
    </row>
    <row r="1723">
      <c r="N1723" s="14"/>
    </row>
    <row r="1724">
      <c r="N1724" s="14"/>
    </row>
    <row r="1725">
      <c r="N1725" s="14"/>
    </row>
    <row r="1726">
      <c r="N1726" s="14"/>
    </row>
    <row r="1727">
      <c r="N1727" s="14"/>
    </row>
    <row r="1728">
      <c r="N1728" s="14"/>
    </row>
    <row r="1729">
      <c r="N1729" s="14"/>
    </row>
    <row r="1730">
      <c r="N1730" s="14"/>
    </row>
    <row r="1731">
      <c r="N1731" s="14"/>
    </row>
    <row r="1732">
      <c r="N1732" s="14"/>
    </row>
    <row r="1733">
      <c r="N1733" s="14"/>
    </row>
    <row r="1734">
      <c r="N1734" s="14"/>
    </row>
    <row r="1735">
      <c r="N1735" s="14"/>
    </row>
    <row r="1736">
      <c r="N1736" s="14"/>
    </row>
    <row r="1737">
      <c r="N1737" s="14"/>
    </row>
    <row r="1738">
      <c r="N1738" s="14"/>
    </row>
    <row r="1739">
      <c r="N1739" s="14"/>
    </row>
    <row r="1740">
      <c r="N1740" s="14"/>
    </row>
    <row r="1741">
      <c r="N1741" s="14"/>
    </row>
    <row r="1742">
      <c r="N1742" s="14"/>
    </row>
    <row r="1743">
      <c r="N1743" s="14"/>
    </row>
    <row r="1744">
      <c r="N1744" s="14"/>
    </row>
    <row r="1745">
      <c r="N1745" s="14"/>
    </row>
    <row r="1746">
      <c r="N1746" s="14"/>
    </row>
    <row r="1747">
      <c r="N1747" s="14"/>
    </row>
    <row r="1748">
      <c r="N1748" s="14"/>
    </row>
    <row r="1749">
      <c r="N1749" s="14"/>
    </row>
    <row r="1750">
      <c r="N1750" s="14"/>
    </row>
    <row r="1751">
      <c r="N1751" s="14"/>
    </row>
    <row r="1752">
      <c r="N1752" s="14"/>
    </row>
    <row r="1753">
      <c r="N1753" s="14"/>
    </row>
    <row r="1754">
      <c r="N1754" s="14"/>
    </row>
    <row r="1755">
      <c r="N1755" s="14"/>
    </row>
    <row r="1756">
      <c r="N1756" s="14"/>
    </row>
    <row r="1757">
      <c r="N1757" s="14"/>
    </row>
    <row r="1758">
      <c r="N1758" s="14"/>
    </row>
    <row r="1759">
      <c r="N1759" s="14"/>
    </row>
    <row r="1760">
      <c r="N1760" s="14"/>
    </row>
    <row r="1761">
      <c r="N1761" s="14"/>
    </row>
    <row r="1762">
      <c r="N1762" s="14"/>
    </row>
    <row r="1763">
      <c r="N1763" s="14"/>
    </row>
    <row r="1764">
      <c r="N1764" s="14"/>
    </row>
    <row r="1765">
      <c r="N1765" s="14"/>
    </row>
    <row r="1766">
      <c r="N1766" s="14"/>
    </row>
    <row r="1767">
      <c r="N1767" s="14"/>
    </row>
    <row r="1768">
      <c r="N1768" s="14"/>
    </row>
    <row r="1769">
      <c r="N1769" s="14"/>
    </row>
    <row r="1770">
      <c r="N1770" s="14"/>
    </row>
    <row r="1771">
      <c r="N1771" s="14"/>
    </row>
    <row r="1772">
      <c r="N1772" s="14"/>
    </row>
    <row r="1773">
      <c r="N1773" s="14"/>
    </row>
    <row r="1774">
      <c r="N1774" s="14"/>
    </row>
    <row r="1775">
      <c r="N1775" s="14"/>
    </row>
    <row r="1776">
      <c r="N1776" s="14"/>
    </row>
    <row r="1777">
      <c r="N1777" s="14"/>
    </row>
    <row r="1778">
      <c r="N1778" s="14"/>
    </row>
    <row r="1779">
      <c r="N1779" s="14"/>
    </row>
    <row r="1780">
      <c r="N1780" s="14"/>
    </row>
    <row r="1781">
      <c r="N1781" s="14"/>
    </row>
    <row r="1782">
      <c r="N1782" s="14"/>
    </row>
    <row r="1783">
      <c r="N1783" s="14"/>
    </row>
    <row r="1784">
      <c r="N1784" s="14"/>
    </row>
    <row r="1785">
      <c r="N1785" s="14"/>
    </row>
    <row r="1786">
      <c r="N1786" s="14"/>
    </row>
    <row r="1787">
      <c r="N1787" s="14"/>
    </row>
    <row r="1788">
      <c r="N1788" s="14"/>
    </row>
    <row r="1789">
      <c r="N1789" s="14"/>
    </row>
    <row r="1790">
      <c r="N1790" s="14"/>
    </row>
    <row r="1791">
      <c r="N1791" s="14"/>
    </row>
    <row r="1792">
      <c r="N1792" s="14"/>
    </row>
    <row r="1793">
      <c r="N1793" s="14"/>
    </row>
    <row r="1794">
      <c r="N1794" s="14"/>
    </row>
    <row r="1795">
      <c r="N1795" s="14"/>
    </row>
    <row r="1796">
      <c r="N1796" s="14"/>
    </row>
    <row r="1797">
      <c r="N1797" s="14"/>
    </row>
    <row r="1798">
      <c r="N1798" s="14"/>
    </row>
    <row r="1799">
      <c r="N1799" s="14"/>
    </row>
    <row r="1800">
      <c r="N1800" s="14"/>
    </row>
    <row r="1801">
      <c r="N1801" s="14"/>
    </row>
    <row r="1802">
      <c r="N1802" s="14"/>
    </row>
    <row r="1803">
      <c r="N1803" s="14"/>
    </row>
    <row r="1804">
      <c r="N1804" s="14"/>
    </row>
    <row r="1805">
      <c r="N1805" s="14"/>
    </row>
    <row r="1806">
      <c r="N1806" s="14"/>
    </row>
    <row r="1807">
      <c r="N1807" s="14"/>
    </row>
    <row r="1808">
      <c r="N1808" s="14"/>
    </row>
    <row r="1809">
      <c r="N1809" s="14"/>
    </row>
    <row r="1810">
      <c r="N1810" s="14"/>
    </row>
    <row r="1811">
      <c r="N1811" s="14"/>
    </row>
    <row r="1812">
      <c r="N1812" s="14"/>
    </row>
    <row r="1813">
      <c r="N1813" s="14"/>
    </row>
    <row r="1814">
      <c r="N1814" s="14"/>
    </row>
    <row r="1815">
      <c r="N1815" s="14"/>
    </row>
    <row r="1816">
      <c r="N1816" s="14"/>
    </row>
    <row r="1817">
      <c r="N1817" s="14"/>
    </row>
    <row r="1818">
      <c r="N1818" s="14"/>
    </row>
    <row r="1819">
      <c r="N1819" s="14"/>
    </row>
    <row r="1820">
      <c r="N1820" s="14"/>
    </row>
    <row r="1821">
      <c r="N1821" s="14"/>
    </row>
    <row r="1822">
      <c r="N1822" s="14"/>
    </row>
    <row r="1823">
      <c r="N1823" s="14"/>
    </row>
    <row r="1824">
      <c r="N1824" s="14"/>
    </row>
    <row r="1825">
      <c r="N1825" s="14"/>
    </row>
    <row r="1826">
      <c r="N1826" s="14"/>
    </row>
    <row r="1827">
      <c r="N1827" s="14"/>
    </row>
    <row r="1828">
      <c r="N1828" s="14"/>
    </row>
    <row r="1829">
      <c r="N1829" s="14"/>
    </row>
    <row r="1830">
      <c r="N1830" s="14"/>
    </row>
    <row r="1831">
      <c r="N1831" s="14"/>
    </row>
    <row r="1832">
      <c r="N1832" s="14"/>
    </row>
    <row r="1833">
      <c r="N1833" s="14"/>
    </row>
    <row r="1834">
      <c r="N1834" s="14"/>
    </row>
    <row r="1835">
      <c r="N1835" s="14"/>
    </row>
    <row r="1836">
      <c r="N1836" s="14"/>
    </row>
    <row r="1837">
      <c r="N1837" s="14"/>
    </row>
    <row r="1838">
      <c r="N1838" s="14"/>
    </row>
    <row r="1839">
      <c r="N1839" s="14"/>
    </row>
    <row r="1840">
      <c r="N1840" s="14"/>
    </row>
    <row r="1841">
      <c r="N1841" s="14"/>
    </row>
    <row r="1842">
      <c r="N1842" s="14"/>
    </row>
    <row r="1843">
      <c r="N1843" s="14"/>
    </row>
    <row r="1844">
      <c r="N1844" s="14"/>
    </row>
    <row r="1845">
      <c r="N1845" s="14"/>
    </row>
    <row r="1846">
      <c r="N1846" s="14"/>
    </row>
    <row r="1847">
      <c r="N1847" s="14"/>
    </row>
    <row r="1848">
      <c r="N1848" s="14"/>
    </row>
    <row r="1849">
      <c r="N1849" s="14"/>
    </row>
    <row r="1850">
      <c r="N1850" s="14"/>
    </row>
    <row r="1851">
      <c r="N1851" s="14"/>
    </row>
    <row r="1852">
      <c r="N1852" s="14"/>
    </row>
    <row r="1853">
      <c r="N1853" s="14"/>
    </row>
    <row r="1854">
      <c r="N1854" s="14"/>
    </row>
    <row r="1855">
      <c r="N1855" s="14"/>
    </row>
    <row r="1856">
      <c r="N1856" s="14"/>
    </row>
    <row r="1857">
      <c r="N1857" s="14"/>
    </row>
    <row r="1858">
      <c r="N1858" s="14"/>
    </row>
    <row r="1859">
      <c r="N1859" s="14"/>
    </row>
    <row r="1860">
      <c r="N1860" s="14"/>
    </row>
    <row r="1861">
      <c r="N1861" s="14"/>
    </row>
    <row r="1862">
      <c r="N1862" s="14"/>
    </row>
    <row r="1863">
      <c r="N1863" s="14"/>
    </row>
    <row r="1864">
      <c r="N1864" s="14"/>
    </row>
    <row r="1865">
      <c r="N1865" s="14"/>
    </row>
    <row r="1866">
      <c r="N1866" s="14"/>
    </row>
    <row r="1867">
      <c r="N1867" s="14"/>
    </row>
    <row r="1868">
      <c r="N1868" s="14"/>
    </row>
    <row r="1869">
      <c r="N1869" s="14"/>
    </row>
    <row r="1870">
      <c r="N1870" s="14"/>
    </row>
    <row r="1871">
      <c r="N1871" s="14"/>
    </row>
    <row r="1872">
      <c r="N1872" s="14"/>
    </row>
    <row r="1873">
      <c r="N1873" s="14"/>
    </row>
    <row r="1874">
      <c r="N1874" s="14"/>
    </row>
    <row r="1875">
      <c r="N1875" s="14"/>
    </row>
    <row r="1876">
      <c r="N1876" s="14"/>
    </row>
    <row r="1877">
      <c r="N1877" s="14"/>
    </row>
    <row r="1878">
      <c r="N1878" s="14"/>
    </row>
    <row r="1879">
      <c r="N1879" s="14"/>
    </row>
    <row r="1880">
      <c r="N1880" s="14"/>
    </row>
    <row r="1881">
      <c r="N1881" s="14"/>
    </row>
    <row r="1882">
      <c r="N1882" s="14"/>
    </row>
    <row r="1883">
      <c r="N1883" s="14"/>
    </row>
    <row r="1884">
      <c r="N1884" s="14"/>
    </row>
    <row r="1885">
      <c r="N1885" s="14"/>
    </row>
    <row r="1886">
      <c r="N1886" s="14"/>
    </row>
    <row r="1887">
      <c r="N1887" s="14"/>
    </row>
    <row r="1888">
      <c r="N1888" s="14"/>
    </row>
    <row r="1889">
      <c r="N1889" s="14"/>
    </row>
    <row r="1890">
      <c r="N1890" s="14"/>
    </row>
    <row r="1891">
      <c r="N1891" s="14"/>
    </row>
    <row r="1892">
      <c r="N1892" s="14"/>
    </row>
    <row r="1893">
      <c r="N1893" s="14"/>
    </row>
    <row r="1894">
      <c r="N1894" s="14"/>
    </row>
    <row r="1895">
      <c r="N1895" s="14"/>
    </row>
    <row r="1896">
      <c r="N1896" s="14"/>
    </row>
    <row r="1897">
      <c r="N1897" s="14"/>
    </row>
    <row r="1898">
      <c r="N1898" s="14"/>
    </row>
    <row r="1899">
      <c r="N1899" s="14"/>
    </row>
    <row r="1900">
      <c r="N1900" s="14"/>
    </row>
    <row r="1901">
      <c r="N1901" s="14"/>
    </row>
    <row r="1902">
      <c r="N1902" s="14"/>
    </row>
    <row r="1903">
      <c r="N1903" s="14"/>
    </row>
    <row r="1904">
      <c r="N1904" s="14"/>
    </row>
    <row r="1905">
      <c r="N1905" s="14"/>
    </row>
    <row r="1906">
      <c r="N1906" s="14"/>
    </row>
    <row r="1907">
      <c r="N1907" s="14"/>
    </row>
    <row r="1908">
      <c r="N1908" s="14"/>
    </row>
    <row r="1909">
      <c r="N1909" s="14"/>
    </row>
    <row r="1910">
      <c r="N1910" s="14"/>
    </row>
    <row r="1911">
      <c r="N1911" s="14"/>
    </row>
    <row r="1912">
      <c r="N1912" s="14"/>
    </row>
    <row r="1913">
      <c r="N1913" s="14"/>
    </row>
    <row r="1914">
      <c r="N1914" s="14"/>
    </row>
    <row r="1915">
      <c r="N1915" s="14"/>
    </row>
    <row r="1916">
      <c r="N1916" s="14"/>
    </row>
    <row r="1917">
      <c r="N1917" s="14"/>
    </row>
    <row r="1918">
      <c r="N1918" s="14"/>
    </row>
    <row r="1919">
      <c r="N1919" s="14"/>
    </row>
    <row r="1920">
      <c r="N1920" s="14"/>
    </row>
    <row r="1921">
      <c r="N1921" s="14"/>
    </row>
    <row r="1922">
      <c r="N1922" s="14"/>
    </row>
    <row r="1923">
      <c r="N1923" s="14"/>
    </row>
    <row r="1924">
      <c r="N1924" s="14"/>
    </row>
    <row r="1925">
      <c r="N1925" s="14"/>
    </row>
    <row r="1926">
      <c r="N1926" s="14"/>
    </row>
    <row r="1927">
      <c r="N1927" s="14"/>
    </row>
    <row r="1928">
      <c r="N1928" s="14"/>
    </row>
    <row r="1929">
      <c r="N1929" s="14"/>
    </row>
    <row r="1930">
      <c r="N1930" s="14"/>
    </row>
    <row r="1931">
      <c r="N1931" s="14"/>
    </row>
    <row r="1932">
      <c r="K1932" s="14"/>
      <c r="N1932" s="14"/>
    </row>
    <row r="1933">
      <c r="K1933" s="14"/>
      <c r="N1933" s="14"/>
    </row>
    <row r="1934">
      <c r="K1934" s="14"/>
      <c r="N1934" s="14"/>
    </row>
    <row r="1935">
      <c r="K1935" s="14"/>
      <c r="N1935" s="14"/>
    </row>
    <row r="1936">
      <c r="K1936" s="14"/>
      <c r="N1936" s="14"/>
    </row>
    <row r="1937">
      <c r="K1937" s="14"/>
      <c r="N1937" s="14"/>
    </row>
    <row r="1938">
      <c r="K1938" s="14"/>
      <c r="N1938" s="14"/>
    </row>
    <row r="1939">
      <c r="K1939" s="14"/>
      <c r="N1939" s="14"/>
    </row>
    <row r="1940">
      <c r="K1940" s="14"/>
      <c r="N1940" s="14"/>
    </row>
    <row r="1941">
      <c r="K1941" s="14"/>
      <c r="N1941" s="14"/>
    </row>
    <row r="1942">
      <c r="K1942" s="14"/>
      <c r="N1942" s="14"/>
    </row>
    <row r="1943">
      <c r="K1943" s="14"/>
      <c r="N1943" s="14"/>
    </row>
    <row r="1944">
      <c r="K1944" s="14"/>
      <c r="N1944" s="14"/>
    </row>
    <row r="1945">
      <c r="K1945" s="14"/>
      <c r="N1945" s="14"/>
    </row>
    <row r="1946">
      <c r="K1946" s="14"/>
      <c r="N1946" s="14"/>
    </row>
    <row r="1947">
      <c r="K1947" s="14"/>
      <c r="N1947" s="14"/>
    </row>
    <row r="1948">
      <c r="K1948" s="14"/>
      <c r="N1948" s="14"/>
    </row>
    <row r="1949">
      <c r="K1949" s="14"/>
      <c r="N1949" s="14"/>
    </row>
    <row r="1950">
      <c r="K1950" s="14"/>
      <c r="N1950" s="14"/>
    </row>
    <row r="1951">
      <c r="K1951" s="14"/>
      <c r="N1951" s="14"/>
    </row>
    <row r="1952">
      <c r="K1952" s="14"/>
      <c r="N1952" s="14"/>
    </row>
    <row r="1953">
      <c r="K1953" s="14"/>
      <c r="N1953" s="14"/>
    </row>
    <row r="1954">
      <c r="K1954" s="14"/>
      <c r="N1954" s="14"/>
    </row>
    <row r="1955">
      <c r="K1955" s="14"/>
      <c r="N1955" s="14"/>
    </row>
    <row r="1956">
      <c r="K1956" s="14"/>
      <c r="N1956" s="14"/>
    </row>
    <row r="1957">
      <c r="K1957" s="14"/>
      <c r="N1957" s="14"/>
    </row>
    <row r="1958">
      <c r="K1958" s="14"/>
      <c r="N1958" s="14"/>
    </row>
    <row r="1959">
      <c r="K1959" s="14"/>
      <c r="N1959" s="14"/>
    </row>
    <row r="1960">
      <c r="K1960" s="14"/>
      <c r="N1960" s="14"/>
    </row>
    <row r="1961">
      <c r="K1961" s="14"/>
      <c r="N1961" s="14"/>
    </row>
    <row r="1962">
      <c r="K1962" s="14"/>
      <c r="N1962" s="14"/>
    </row>
    <row r="1963">
      <c r="K1963" s="14"/>
      <c r="N1963" s="14"/>
    </row>
    <row r="1964">
      <c r="K1964" s="14"/>
      <c r="N1964" s="14"/>
    </row>
    <row r="1965">
      <c r="K1965" s="14"/>
      <c r="N1965" s="14"/>
    </row>
    <row r="1966">
      <c r="K1966" s="14"/>
      <c r="N1966" s="14"/>
    </row>
    <row r="1967">
      <c r="K1967" s="14"/>
      <c r="N1967" s="14"/>
    </row>
    <row r="1968">
      <c r="K1968" s="14"/>
      <c r="N1968" s="14"/>
    </row>
    <row r="1969">
      <c r="K1969" s="14"/>
      <c r="N1969" s="14"/>
    </row>
    <row r="1970">
      <c r="K1970" s="14"/>
      <c r="N1970" s="14"/>
    </row>
    <row r="1971">
      <c r="K1971" s="14"/>
      <c r="N1971" s="14"/>
    </row>
    <row r="1972">
      <c r="K1972" s="14"/>
      <c r="N1972" s="14"/>
    </row>
    <row r="1973">
      <c r="K1973" s="14"/>
      <c r="N1973" s="14"/>
    </row>
    <row r="1974">
      <c r="K1974" s="14"/>
      <c r="N1974" s="14"/>
    </row>
    <row r="1975">
      <c r="K1975" s="14"/>
      <c r="N1975" s="14"/>
    </row>
    <row r="1976">
      <c r="K1976" s="14"/>
      <c r="N1976" s="14"/>
    </row>
    <row r="1977">
      <c r="K1977" s="14"/>
      <c r="N1977" s="14"/>
    </row>
    <row r="1978">
      <c r="K1978" s="14"/>
      <c r="N1978" s="14"/>
    </row>
    <row r="1979">
      <c r="K1979" s="14"/>
      <c r="N1979" s="14"/>
    </row>
    <row r="1980">
      <c r="K1980" s="14"/>
      <c r="N1980" s="14"/>
    </row>
    <row r="1981">
      <c r="K1981" s="14"/>
      <c r="N1981" s="14"/>
    </row>
    <row r="1982">
      <c r="K1982" s="14"/>
      <c r="N1982" s="14"/>
    </row>
    <row r="1983">
      <c r="K1983" s="14"/>
      <c r="N1983" s="14"/>
    </row>
    <row r="1984">
      <c r="K1984" s="14"/>
      <c r="N1984" s="14"/>
    </row>
    <row r="1985">
      <c r="K1985" s="14"/>
      <c r="N1985" s="14"/>
    </row>
    <row r="1986">
      <c r="K1986" s="14"/>
      <c r="N1986" s="14"/>
    </row>
    <row r="1987">
      <c r="K1987" s="14"/>
      <c r="N1987" s="14"/>
    </row>
    <row r="1988">
      <c r="K1988" s="14"/>
      <c r="N1988" s="14"/>
    </row>
    <row r="1989">
      <c r="K1989" s="14"/>
      <c r="N1989" s="14"/>
    </row>
    <row r="1990">
      <c r="K1990" s="14"/>
      <c r="N1990" s="14"/>
    </row>
    <row r="1991">
      <c r="K1991" s="14"/>
      <c r="N1991" s="14"/>
    </row>
    <row r="1992">
      <c r="K1992" s="14"/>
      <c r="N1992" s="14"/>
    </row>
    <row r="1993">
      <c r="K1993" s="14"/>
      <c r="N1993" s="14"/>
    </row>
    <row r="1994">
      <c r="K1994" s="14"/>
      <c r="N1994" s="14"/>
    </row>
    <row r="1995">
      <c r="K1995" s="14"/>
      <c r="N1995" s="14"/>
    </row>
    <row r="1996">
      <c r="K1996" s="14"/>
      <c r="N1996" s="14"/>
    </row>
    <row r="1997">
      <c r="K1997" s="14"/>
      <c r="N1997" s="14"/>
    </row>
    <row r="1998">
      <c r="K1998" s="14"/>
      <c r="N1998" s="14"/>
    </row>
    <row r="1999">
      <c r="K1999" s="14"/>
      <c r="N1999" s="14"/>
    </row>
    <row r="2000">
      <c r="K2000" s="14"/>
      <c r="N2000" s="14"/>
    </row>
    <row r="2001">
      <c r="K2001" s="14"/>
      <c r="N2001" s="14"/>
    </row>
    <row r="2002">
      <c r="K2002" s="14"/>
      <c r="N2002" s="14"/>
    </row>
    <row r="2003">
      <c r="K2003" s="14"/>
      <c r="N2003" s="14"/>
    </row>
    <row r="2004">
      <c r="K2004" s="14"/>
      <c r="N2004" s="14"/>
    </row>
    <row r="2005">
      <c r="K2005" s="14"/>
      <c r="N2005" s="14"/>
    </row>
    <row r="2006">
      <c r="K2006" s="14"/>
      <c r="N2006" s="14"/>
    </row>
    <row r="2007">
      <c r="K2007" s="14"/>
      <c r="N2007" s="14"/>
    </row>
    <row r="2008">
      <c r="K2008" s="14"/>
      <c r="N2008" s="14"/>
    </row>
    <row r="2009">
      <c r="K2009" s="14"/>
      <c r="N2009" s="14"/>
    </row>
    <row r="2010">
      <c r="K2010" s="14"/>
      <c r="N2010" s="14"/>
    </row>
    <row r="2011">
      <c r="K2011" s="14"/>
      <c r="N2011" s="14"/>
    </row>
    <row r="2012">
      <c r="K2012" s="14"/>
      <c r="N2012" s="14"/>
    </row>
    <row r="2013">
      <c r="K2013" s="14"/>
      <c r="N2013" s="14"/>
    </row>
    <row r="2014">
      <c r="K2014" s="14"/>
      <c r="N2014" s="14"/>
    </row>
    <row r="2015">
      <c r="K2015" s="14"/>
      <c r="N2015" s="14"/>
    </row>
    <row r="2016">
      <c r="K2016" s="14"/>
      <c r="N2016" s="14"/>
    </row>
    <row r="2017">
      <c r="K2017" s="14"/>
      <c r="N2017" s="14"/>
    </row>
    <row r="2018">
      <c r="K2018" s="14"/>
      <c r="N2018" s="14"/>
    </row>
    <row r="2019">
      <c r="K2019" s="14"/>
      <c r="N2019" s="14"/>
    </row>
    <row r="2020">
      <c r="K2020" s="14"/>
      <c r="N2020" s="14"/>
    </row>
    <row r="2021">
      <c r="K2021" s="14"/>
      <c r="N2021" s="14"/>
    </row>
    <row r="2022">
      <c r="K2022" s="14"/>
      <c r="N2022" s="14"/>
    </row>
    <row r="2023">
      <c r="K2023" s="14"/>
      <c r="N2023" s="14"/>
    </row>
    <row r="2024">
      <c r="K2024" s="14"/>
      <c r="N2024" s="14"/>
    </row>
    <row r="2025">
      <c r="K2025" s="14"/>
      <c r="N2025" s="14"/>
    </row>
    <row r="2026">
      <c r="K2026" s="14"/>
      <c r="N2026" s="14"/>
    </row>
    <row r="2027">
      <c r="K2027" s="14"/>
      <c r="N2027" s="14"/>
    </row>
    <row r="2028">
      <c r="K2028" s="14"/>
      <c r="N2028" s="14"/>
    </row>
    <row r="2029">
      <c r="K2029" s="14"/>
      <c r="N2029" s="14"/>
    </row>
    <row r="2030">
      <c r="K2030" s="14"/>
      <c r="N2030" s="14"/>
    </row>
    <row r="2031">
      <c r="K2031" s="14"/>
      <c r="N2031" s="14"/>
    </row>
    <row r="2032">
      <c r="K2032" s="14"/>
      <c r="N2032" s="14"/>
    </row>
    <row r="2033">
      <c r="K2033" s="14"/>
      <c r="N2033" s="14"/>
    </row>
    <row r="2034">
      <c r="K2034" s="14"/>
      <c r="N2034" s="14"/>
    </row>
    <row r="2035">
      <c r="K2035" s="14"/>
      <c r="N2035" s="14"/>
    </row>
    <row r="2036">
      <c r="K2036" s="14"/>
      <c r="N2036" s="14"/>
    </row>
    <row r="2037">
      <c r="K2037" s="14"/>
      <c r="N2037" s="14"/>
    </row>
    <row r="2038">
      <c r="K2038" s="14"/>
      <c r="N2038" s="14"/>
    </row>
    <row r="2039">
      <c r="K2039" s="14"/>
      <c r="N2039" s="14"/>
    </row>
    <row r="2040">
      <c r="K2040" s="14"/>
      <c r="N2040" s="14"/>
    </row>
    <row r="2041">
      <c r="K2041" s="14"/>
      <c r="N2041" s="14"/>
    </row>
    <row r="2042">
      <c r="K2042" s="14"/>
      <c r="N2042" s="14"/>
    </row>
    <row r="2043">
      <c r="K2043" s="14"/>
      <c r="N2043" s="14"/>
    </row>
    <row r="2044">
      <c r="K2044" s="14"/>
      <c r="N2044" s="14"/>
    </row>
    <row r="2045">
      <c r="K2045" s="14"/>
      <c r="N2045" s="14"/>
    </row>
    <row r="2046">
      <c r="K2046" s="14"/>
      <c r="N2046" s="14"/>
    </row>
    <row r="2047">
      <c r="K2047" s="14"/>
      <c r="N2047" s="14"/>
    </row>
    <row r="2048">
      <c r="K2048" s="14"/>
      <c r="N2048" s="14"/>
    </row>
    <row r="2049">
      <c r="K2049" s="14"/>
      <c r="N2049" s="14"/>
    </row>
    <row r="2050">
      <c r="K2050" s="14"/>
      <c r="N2050" s="14"/>
    </row>
    <row r="2051">
      <c r="K2051" s="14"/>
      <c r="N2051" s="14"/>
    </row>
    <row r="2052">
      <c r="K2052" s="14"/>
      <c r="N2052" s="14"/>
    </row>
    <row r="2053">
      <c r="K2053" s="14"/>
      <c r="N2053" s="14"/>
    </row>
    <row r="2054">
      <c r="K2054" s="14"/>
      <c r="N2054" s="14"/>
    </row>
    <row r="2055">
      <c r="K2055" s="14"/>
      <c r="N2055" s="14"/>
    </row>
    <row r="2056">
      <c r="K2056" s="14"/>
      <c r="N2056" s="14"/>
    </row>
    <row r="2057">
      <c r="K2057" s="14"/>
      <c r="N2057" s="14"/>
    </row>
    <row r="2058">
      <c r="K2058" s="14"/>
      <c r="N2058" s="14"/>
    </row>
    <row r="2059">
      <c r="K2059" s="14"/>
      <c r="N2059" s="14"/>
    </row>
    <row r="2060">
      <c r="K2060" s="14"/>
      <c r="N2060" s="14"/>
    </row>
    <row r="2061">
      <c r="K2061" s="14"/>
      <c r="N2061" s="14"/>
    </row>
    <row r="2062">
      <c r="K2062" s="14"/>
      <c r="N2062" s="14"/>
    </row>
    <row r="2063">
      <c r="K2063" s="14"/>
      <c r="N2063" s="14"/>
    </row>
    <row r="2064">
      <c r="K2064" s="14"/>
      <c r="N2064" s="14"/>
    </row>
    <row r="2065">
      <c r="K2065" s="14"/>
      <c r="N2065" s="14"/>
    </row>
    <row r="2066">
      <c r="K2066" s="14"/>
      <c r="N2066" s="14"/>
    </row>
    <row r="2067">
      <c r="K2067" s="14"/>
      <c r="N2067" s="14"/>
    </row>
    <row r="2068">
      <c r="K2068" s="14"/>
      <c r="N2068" s="14"/>
    </row>
    <row r="2069">
      <c r="K2069" s="14"/>
      <c r="N2069" s="14"/>
    </row>
    <row r="2070">
      <c r="K2070" s="14"/>
      <c r="N2070" s="14"/>
    </row>
    <row r="2071">
      <c r="K2071" s="14"/>
      <c r="N2071" s="14"/>
    </row>
    <row r="2072">
      <c r="K2072" s="14"/>
      <c r="N2072" s="14"/>
    </row>
    <row r="2073">
      <c r="K2073" s="14"/>
      <c r="N2073" s="14"/>
    </row>
    <row r="2074">
      <c r="K2074" s="14"/>
      <c r="N2074" s="14"/>
    </row>
    <row r="2075">
      <c r="K2075" s="14"/>
      <c r="N2075" s="14"/>
    </row>
    <row r="2076">
      <c r="K2076" s="14"/>
      <c r="N2076" s="14"/>
    </row>
    <row r="2077">
      <c r="K2077" s="14"/>
      <c r="N2077" s="14"/>
    </row>
    <row r="2078">
      <c r="K2078" s="14"/>
      <c r="N2078" s="14"/>
    </row>
    <row r="2079">
      <c r="K2079" s="14"/>
      <c r="N2079" s="14"/>
    </row>
    <row r="2080">
      <c r="K2080" s="14"/>
      <c r="N2080" s="14"/>
    </row>
    <row r="2081">
      <c r="K2081" s="14"/>
      <c r="N2081" s="14"/>
    </row>
    <row r="2082">
      <c r="K2082" s="14"/>
      <c r="N2082" s="14"/>
    </row>
    <row r="2083">
      <c r="K2083" s="14"/>
      <c r="N2083" s="14"/>
    </row>
    <row r="2084">
      <c r="K2084" s="14"/>
      <c r="N2084" s="14"/>
    </row>
    <row r="2085">
      <c r="K2085" s="14"/>
      <c r="N2085" s="14"/>
    </row>
    <row r="2086">
      <c r="K2086" s="14"/>
      <c r="N2086" s="14"/>
    </row>
    <row r="2087">
      <c r="K2087" s="14"/>
      <c r="N2087" s="14"/>
    </row>
    <row r="2088">
      <c r="K2088" s="14"/>
      <c r="N2088" s="14"/>
    </row>
    <row r="2089">
      <c r="K2089" s="14"/>
      <c r="N2089" s="14"/>
    </row>
    <row r="2090">
      <c r="K2090" s="14"/>
      <c r="N2090" s="14"/>
    </row>
    <row r="2091">
      <c r="K2091" s="14"/>
      <c r="N2091" s="14"/>
    </row>
    <row r="2092">
      <c r="K2092" s="14"/>
      <c r="N2092" s="14"/>
    </row>
    <row r="2093">
      <c r="K2093" s="14"/>
      <c r="N2093" s="14"/>
    </row>
    <row r="2094">
      <c r="K2094" s="14"/>
      <c r="N2094" s="14"/>
    </row>
    <row r="2095">
      <c r="K2095" s="14"/>
      <c r="N2095" s="14"/>
    </row>
    <row r="2096">
      <c r="K2096" s="14"/>
      <c r="N2096" s="14"/>
    </row>
    <row r="2097">
      <c r="K2097" s="14"/>
      <c r="N2097" s="14"/>
    </row>
    <row r="2098">
      <c r="K2098" s="14"/>
      <c r="N2098" s="14"/>
    </row>
    <row r="2099">
      <c r="K2099" s="14"/>
      <c r="N2099" s="14"/>
    </row>
    <row r="2100">
      <c r="K2100" s="14"/>
      <c r="N2100" s="14"/>
    </row>
    <row r="2101">
      <c r="K2101" s="14"/>
      <c r="N2101" s="14"/>
    </row>
    <row r="2102">
      <c r="K2102" s="14"/>
      <c r="N2102" s="14"/>
    </row>
    <row r="2103">
      <c r="K2103" s="14"/>
      <c r="N2103" s="14"/>
    </row>
    <row r="2104">
      <c r="K2104" s="14"/>
      <c r="N2104" s="14"/>
    </row>
    <row r="2105">
      <c r="K2105" s="14"/>
      <c r="N2105" s="14"/>
    </row>
    <row r="2106">
      <c r="K2106" s="14"/>
      <c r="N2106" s="14"/>
    </row>
    <row r="2107">
      <c r="K2107" s="14"/>
      <c r="N2107" s="14"/>
    </row>
    <row r="2108">
      <c r="K2108" s="14"/>
      <c r="N2108" s="14"/>
    </row>
    <row r="2109">
      <c r="K2109" s="14"/>
      <c r="N2109" s="14"/>
    </row>
    <row r="2110">
      <c r="K2110" s="14"/>
      <c r="N2110" s="14"/>
    </row>
    <row r="2111">
      <c r="K2111" s="14"/>
      <c r="N2111" s="14"/>
    </row>
    <row r="2112">
      <c r="K2112" s="14"/>
      <c r="N2112" s="14"/>
    </row>
    <row r="2113">
      <c r="K2113" s="14"/>
      <c r="N2113" s="14"/>
    </row>
    <row r="2114">
      <c r="K2114" s="14"/>
      <c r="N2114" s="14"/>
    </row>
    <row r="2115">
      <c r="K2115" s="14"/>
      <c r="N2115" s="14"/>
    </row>
    <row r="2116">
      <c r="K2116" s="14"/>
      <c r="N2116" s="14"/>
    </row>
    <row r="2117">
      <c r="K2117" s="14"/>
      <c r="N2117" s="14"/>
    </row>
    <row r="2118">
      <c r="K2118" s="14"/>
      <c r="N2118" s="14"/>
    </row>
    <row r="2119">
      <c r="K2119" s="14"/>
      <c r="N2119" s="14"/>
    </row>
    <row r="2120">
      <c r="K2120" s="14"/>
      <c r="N2120" s="14"/>
    </row>
    <row r="2121">
      <c r="K2121" s="14"/>
      <c r="N2121" s="14"/>
    </row>
    <row r="2122">
      <c r="K2122" s="14"/>
      <c r="N2122" s="14"/>
    </row>
    <row r="2123">
      <c r="K2123" s="14"/>
      <c r="N2123" s="14"/>
    </row>
    <row r="2124">
      <c r="K2124" s="14"/>
      <c r="N2124" s="14"/>
    </row>
    <row r="2125">
      <c r="K2125" s="14"/>
      <c r="N2125" s="14"/>
    </row>
    <row r="2126">
      <c r="K2126" s="14"/>
      <c r="N2126" s="14"/>
    </row>
    <row r="2127">
      <c r="K2127" s="14"/>
      <c r="N2127" s="14"/>
    </row>
    <row r="2128">
      <c r="K2128" s="14"/>
      <c r="N2128" s="14"/>
    </row>
    <row r="2129">
      <c r="K2129" s="14"/>
      <c r="N2129" s="14"/>
    </row>
    <row r="2130">
      <c r="K2130" s="14"/>
      <c r="N2130" s="14"/>
    </row>
    <row r="2131">
      <c r="K2131" s="14"/>
      <c r="N2131" s="14"/>
    </row>
    <row r="2132">
      <c r="K2132" s="14"/>
      <c r="N2132" s="14"/>
    </row>
    <row r="2133">
      <c r="K2133" s="14"/>
      <c r="N2133" s="14"/>
    </row>
    <row r="2134">
      <c r="K2134" s="14"/>
      <c r="N2134" s="14"/>
    </row>
    <row r="2135">
      <c r="K2135" s="14"/>
      <c r="N2135" s="14"/>
    </row>
    <row r="2136">
      <c r="K2136" s="14"/>
      <c r="N2136" s="14"/>
    </row>
    <row r="2137">
      <c r="K2137" s="14"/>
      <c r="N2137" s="14"/>
    </row>
    <row r="2138">
      <c r="K2138" s="14"/>
      <c r="N2138" s="14"/>
    </row>
    <row r="2139">
      <c r="K2139" s="14"/>
      <c r="N2139" s="14"/>
    </row>
    <row r="2140">
      <c r="K2140" s="14"/>
      <c r="N2140" s="14"/>
    </row>
    <row r="2141">
      <c r="K2141" s="14"/>
      <c r="N2141" s="14"/>
    </row>
    <row r="2142">
      <c r="K2142" s="14"/>
      <c r="N2142" s="14"/>
    </row>
    <row r="2143">
      <c r="K2143" s="14"/>
      <c r="N2143" s="14"/>
    </row>
    <row r="2144">
      <c r="K2144" s="14"/>
      <c r="N2144" s="14"/>
    </row>
    <row r="2145">
      <c r="K2145" s="14"/>
      <c r="N2145" s="14"/>
    </row>
    <row r="2146">
      <c r="K2146" s="14"/>
      <c r="N2146" s="14"/>
    </row>
    <row r="2147">
      <c r="K2147" s="14"/>
      <c r="N2147" s="14"/>
    </row>
    <row r="2148">
      <c r="K2148" s="14"/>
      <c r="N2148" s="14"/>
    </row>
    <row r="2149">
      <c r="K2149" s="14"/>
      <c r="N2149" s="14"/>
    </row>
    <row r="2150">
      <c r="K2150" s="14"/>
      <c r="N2150" s="14"/>
    </row>
    <row r="2151">
      <c r="K2151" s="14"/>
      <c r="N2151" s="14"/>
    </row>
    <row r="2152">
      <c r="K2152" s="14"/>
      <c r="N2152" s="14"/>
    </row>
    <row r="2153">
      <c r="K2153" s="14"/>
      <c r="N2153" s="14"/>
    </row>
    <row r="2154">
      <c r="K2154" s="14"/>
      <c r="N2154" s="14"/>
    </row>
    <row r="2155">
      <c r="K2155" s="14"/>
      <c r="N2155" s="14"/>
    </row>
    <row r="2156">
      <c r="K2156" s="14"/>
      <c r="N2156" s="14"/>
    </row>
    <row r="2157">
      <c r="K2157" s="14"/>
      <c r="N2157" s="14"/>
    </row>
    <row r="2158">
      <c r="K2158" s="14"/>
      <c r="N2158" s="14"/>
    </row>
    <row r="2159">
      <c r="K2159" s="14"/>
      <c r="N2159" s="14"/>
    </row>
    <row r="2160">
      <c r="K2160" s="14"/>
      <c r="N2160" s="14"/>
    </row>
    <row r="2161">
      <c r="K2161" s="14"/>
      <c r="N2161" s="14"/>
    </row>
    <row r="2162">
      <c r="K2162" s="14"/>
      <c r="N2162" s="14"/>
    </row>
    <row r="2163">
      <c r="K2163" s="14"/>
      <c r="N2163" s="14"/>
    </row>
    <row r="2164">
      <c r="K2164" s="14"/>
      <c r="N2164" s="14"/>
    </row>
    <row r="2165">
      <c r="K2165" s="14"/>
      <c r="N2165" s="14"/>
    </row>
    <row r="2166">
      <c r="K2166" s="14"/>
      <c r="N2166" s="14"/>
    </row>
    <row r="2167">
      <c r="K2167" s="14"/>
      <c r="N2167" s="14"/>
    </row>
    <row r="2168">
      <c r="K2168" s="14"/>
      <c r="N2168" s="14"/>
    </row>
    <row r="2169">
      <c r="K2169" s="14"/>
      <c r="N2169" s="14"/>
    </row>
    <row r="2170">
      <c r="K2170" s="14"/>
      <c r="N2170" s="14"/>
    </row>
    <row r="2171">
      <c r="K2171" s="14"/>
      <c r="N2171" s="14"/>
    </row>
    <row r="2172">
      <c r="K2172" s="14"/>
      <c r="N2172" s="14"/>
    </row>
    <row r="2173">
      <c r="K2173" s="14"/>
      <c r="N2173" s="14"/>
    </row>
    <row r="2174">
      <c r="K2174" s="14"/>
      <c r="N2174" s="14"/>
    </row>
    <row r="2175">
      <c r="K2175" s="14"/>
      <c r="N2175" s="14"/>
    </row>
    <row r="2176">
      <c r="K2176" s="14"/>
      <c r="N2176" s="14"/>
    </row>
    <row r="2177">
      <c r="K2177" s="14"/>
      <c r="N2177" s="14"/>
    </row>
    <row r="2178">
      <c r="K2178" s="14"/>
      <c r="N2178" s="14"/>
    </row>
    <row r="2179">
      <c r="K2179" s="14"/>
      <c r="N2179" s="14"/>
    </row>
    <row r="2180">
      <c r="K2180" s="14"/>
      <c r="N2180" s="14"/>
    </row>
    <row r="2181">
      <c r="K2181" s="14"/>
      <c r="N2181" s="14"/>
    </row>
    <row r="2182">
      <c r="K2182" s="14"/>
      <c r="N2182" s="14"/>
    </row>
    <row r="2183">
      <c r="K2183" s="14"/>
      <c r="N2183" s="14"/>
    </row>
    <row r="2184">
      <c r="K2184" s="14"/>
      <c r="N2184" s="14"/>
    </row>
    <row r="2185">
      <c r="K2185" s="14"/>
      <c r="N2185" s="14"/>
    </row>
    <row r="2186">
      <c r="K2186" s="14"/>
      <c r="N2186" s="14"/>
    </row>
    <row r="2187">
      <c r="K2187" s="14"/>
      <c r="N2187" s="14"/>
    </row>
    <row r="2188">
      <c r="K2188" s="14"/>
      <c r="N2188" s="14"/>
    </row>
    <row r="2189">
      <c r="K2189" s="14"/>
      <c r="N2189" s="14"/>
    </row>
    <row r="2190">
      <c r="K2190" s="14"/>
      <c r="N2190" s="14"/>
    </row>
    <row r="2191">
      <c r="K2191" s="14"/>
      <c r="N2191" s="14"/>
    </row>
    <row r="2192">
      <c r="K2192" s="14"/>
      <c r="N2192" s="14"/>
    </row>
    <row r="2193">
      <c r="K2193" s="14"/>
      <c r="N2193" s="14"/>
    </row>
    <row r="2194">
      <c r="K2194" s="14"/>
      <c r="N2194" s="14"/>
    </row>
    <row r="2195">
      <c r="K2195" s="14"/>
      <c r="N2195" s="14"/>
    </row>
    <row r="2196">
      <c r="K2196" s="14"/>
      <c r="N2196" s="14"/>
    </row>
    <row r="2197">
      <c r="K2197" s="14"/>
      <c r="N2197" s="14"/>
    </row>
    <row r="2198">
      <c r="K2198" s="14"/>
      <c r="N2198" s="14"/>
    </row>
    <row r="2199">
      <c r="K2199" s="14"/>
      <c r="N2199" s="14"/>
    </row>
    <row r="2200">
      <c r="K2200" s="14"/>
      <c r="N2200" s="14"/>
    </row>
    <row r="2201">
      <c r="K2201" s="14"/>
      <c r="N2201" s="14"/>
    </row>
    <row r="2202">
      <c r="K2202" s="14"/>
      <c r="N2202" s="14"/>
    </row>
    <row r="2203">
      <c r="K2203" s="14"/>
      <c r="N2203" s="14"/>
    </row>
    <row r="2204">
      <c r="K2204" s="14"/>
      <c r="N2204" s="14"/>
    </row>
    <row r="2205">
      <c r="K2205" s="14"/>
      <c r="N2205" s="14"/>
    </row>
    <row r="2206">
      <c r="K2206" s="14"/>
      <c r="N2206" s="14"/>
    </row>
    <row r="2207">
      <c r="K2207" s="14"/>
      <c r="N2207" s="14"/>
    </row>
    <row r="2208">
      <c r="K2208" s="14"/>
      <c r="N2208" s="14"/>
    </row>
    <row r="2209">
      <c r="K2209" s="14"/>
      <c r="N2209" s="14"/>
    </row>
    <row r="2210">
      <c r="K2210" s="14"/>
      <c r="N2210" s="14"/>
    </row>
    <row r="2211">
      <c r="K2211" s="14"/>
      <c r="N2211" s="14"/>
    </row>
    <row r="2212">
      <c r="K2212" s="14"/>
      <c r="N2212" s="14"/>
    </row>
    <row r="2213">
      <c r="K2213" s="14"/>
      <c r="N2213" s="14"/>
    </row>
    <row r="2214">
      <c r="K2214" s="14"/>
      <c r="N2214" s="14"/>
    </row>
    <row r="2215">
      <c r="K2215" s="14"/>
      <c r="N2215" s="14"/>
    </row>
    <row r="2216">
      <c r="K2216" s="14"/>
      <c r="N2216" s="14"/>
    </row>
    <row r="2217">
      <c r="K2217" s="14"/>
      <c r="N2217" s="14"/>
    </row>
    <row r="2218">
      <c r="K2218" s="14"/>
      <c r="N2218" s="14"/>
    </row>
    <row r="2219">
      <c r="K2219" s="14"/>
      <c r="N2219" s="14"/>
    </row>
    <row r="2220">
      <c r="K2220" s="14"/>
      <c r="N2220" s="14"/>
    </row>
    <row r="2221">
      <c r="K2221" s="14"/>
      <c r="N2221" s="14"/>
    </row>
    <row r="2222">
      <c r="K2222" s="14"/>
      <c r="N2222" s="14"/>
    </row>
    <row r="2223">
      <c r="K2223" s="14"/>
      <c r="N2223" s="14"/>
    </row>
    <row r="2224">
      <c r="K2224" s="14"/>
      <c r="N2224" s="14"/>
    </row>
    <row r="2225">
      <c r="K2225" s="14"/>
      <c r="N2225" s="14"/>
    </row>
    <row r="2226">
      <c r="K2226" s="14"/>
      <c r="N2226" s="14"/>
    </row>
    <row r="2227">
      <c r="K2227" s="14"/>
      <c r="N2227" s="14"/>
    </row>
    <row r="2228">
      <c r="K2228" s="14"/>
      <c r="N2228" s="14"/>
    </row>
    <row r="2229">
      <c r="K2229" s="14"/>
      <c r="N2229" s="14"/>
    </row>
    <row r="2230">
      <c r="K2230" s="14"/>
      <c r="N2230" s="14"/>
    </row>
    <row r="2231">
      <c r="K2231" s="14"/>
      <c r="N2231" s="14"/>
    </row>
    <row r="2232">
      <c r="K2232" s="14"/>
      <c r="N2232" s="14"/>
    </row>
    <row r="2233">
      <c r="K2233" s="14"/>
      <c r="N2233" s="14"/>
    </row>
    <row r="2234">
      <c r="K2234" s="14"/>
      <c r="N2234" s="14"/>
    </row>
    <row r="2235">
      <c r="K2235" s="14"/>
      <c r="N2235" s="14"/>
    </row>
    <row r="2236">
      <c r="K2236" s="14"/>
      <c r="N2236" s="14"/>
    </row>
    <row r="2237">
      <c r="K2237" s="14"/>
      <c r="N2237" s="14"/>
    </row>
    <row r="2238">
      <c r="K2238" s="14"/>
      <c r="N2238" s="14"/>
    </row>
    <row r="2239">
      <c r="K2239" s="14"/>
      <c r="N2239" s="14"/>
    </row>
    <row r="2240">
      <c r="K2240" s="14"/>
      <c r="N2240" s="14"/>
    </row>
    <row r="2241">
      <c r="K2241" s="14"/>
      <c r="N2241" s="14"/>
    </row>
    <row r="2242">
      <c r="K2242" s="14"/>
      <c r="N2242" s="14"/>
    </row>
    <row r="2243">
      <c r="K2243" s="14"/>
      <c r="N2243" s="14"/>
    </row>
    <row r="2244">
      <c r="K2244" s="14"/>
      <c r="N2244" s="14"/>
    </row>
    <row r="2245">
      <c r="K2245" s="14"/>
      <c r="N2245" s="14"/>
    </row>
    <row r="2246">
      <c r="K2246" s="14"/>
      <c r="N2246" s="14"/>
    </row>
    <row r="2247">
      <c r="K2247" s="14"/>
      <c r="N2247" s="14"/>
    </row>
    <row r="2248">
      <c r="K2248" s="14"/>
      <c r="N2248" s="14"/>
    </row>
    <row r="2249">
      <c r="K2249" s="14"/>
      <c r="N2249" s="14"/>
    </row>
    <row r="2250">
      <c r="K2250" s="14"/>
      <c r="N2250" s="14"/>
    </row>
    <row r="2251">
      <c r="K2251" s="14"/>
      <c r="N2251" s="14"/>
    </row>
    <row r="2252">
      <c r="K2252" s="14"/>
      <c r="N2252" s="14"/>
    </row>
    <row r="2253">
      <c r="K2253" s="14"/>
      <c r="N2253" s="14"/>
    </row>
    <row r="2254">
      <c r="K2254" s="14"/>
      <c r="N2254" s="14"/>
    </row>
    <row r="2255">
      <c r="K2255" s="14"/>
      <c r="N2255" s="14"/>
    </row>
    <row r="2256">
      <c r="K2256" s="14"/>
      <c r="N2256" s="14"/>
    </row>
    <row r="2257">
      <c r="K2257" s="14"/>
      <c r="N2257" s="14"/>
    </row>
    <row r="2258">
      <c r="K2258" s="14"/>
      <c r="N2258" s="14"/>
    </row>
    <row r="2259">
      <c r="K2259" s="14"/>
      <c r="N2259" s="14"/>
    </row>
    <row r="2260">
      <c r="K2260" s="14"/>
      <c r="N2260" s="14"/>
    </row>
    <row r="2261">
      <c r="K2261" s="14"/>
      <c r="N2261" s="14"/>
    </row>
    <row r="2262">
      <c r="K2262" s="14"/>
      <c r="N2262" s="14"/>
    </row>
    <row r="2263">
      <c r="K2263" s="14"/>
      <c r="N2263" s="14"/>
    </row>
    <row r="2264">
      <c r="K2264" s="14"/>
      <c r="N2264" s="14"/>
    </row>
    <row r="2265">
      <c r="K2265" s="14"/>
      <c r="N2265" s="14"/>
    </row>
    <row r="2266">
      <c r="K2266" s="14"/>
      <c r="N2266" s="14"/>
    </row>
    <row r="2267">
      <c r="K2267" s="14"/>
      <c r="N2267" s="14"/>
    </row>
    <row r="2268">
      <c r="K2268" s="14"/>
      <c r="N2268" s="14"/>
    </row>
    <row r="2269">
      <c r="K2269" s="14"/>
      <c r="N2269" s="14"/>
    </row>
    <row r="2270">
      <c r="K2270" s="14"/>
      <c r="N2270" s="14"/>
    </row>
    <row r="2271">
      <c r="K2271" s="14"/>
      <c r="N2271" s="14"/>
    </row>
    <row r="2272">
      <c r="K2272" s="14"/>
      <c r="N2272" s="14"/>
    </row>
    <row r="2273">
      <c r="K2273" s="14"/>
      <c r="N2273" s="14"/>
    </row>
    <row r="2274">
      <c r="K2274" s="14"/>
      <c r="N2274" s="14"/>
    </row>
    <row r="2275">
      <c r="K2275" s="14"/>
      <c r="N2275" s="14"/>
    </row>
    <row r="2276">
      <c r="K2276" s="14"/>
      <c r="N2276" s="14"/>
    </row>
    <row r="2277">
      <c r="K2277" s="14"/>
      <c r="N2277" s="14"/>
    </row>
    <row r="2278">
      <c r="K2278" s="14"/>
      <c r="N2278" s="14"/>
    </row>
    <row r="2279">
      <c r="K2279" s="14"/>
      <c r="N2279" s="14"/>
    </row>
    <row r="2280">
      <c r="K2280" s="14"/>
      <c r="N2280" s="14"/>
    </row>
    <row r="2281">
      <c r="K2281" s="14"/>
      <c r="N2281" s="14"/>
    </row>
    <row r="2282">
      <c r="K2282" s="14"/>
      <c r="N2282" s="14"/>
    </row>
    <row r="2283">
      <c r="K2283" s="14"/>
      <c r="N2283" s="14"/>
    </row>
    <row r="2284">
      <c r="K2284" s="14"/>
      <c r="N2284" s="14"/>
    </row>
    <row r="2285">
      <c r="K2285" s="14"/>
      <c r="N2285" s="14"/>
    </row>
    <row r="2286">
      <c r="K2286" s="14"/>
      <c r="N2286" s="14"/>
    </row>
    <row r="2287">
      <c r="K2287" s="14"/>
      <c r="N2287" s="14"/>
    </row>
    <row r="2288">
      <c r="K2288" s="14"/>
      <c r="N2288" s="14"/>
    </row>
    <row r="2289">
      <c r="K2289" s="14"/>
      <c r="N2289" s="14"/>
    </row>
    <row r="2290">
      <c r="K2290" s="14"/>
      <c r="N2290" s="14"/>
    </row>
    <row r="2291">
      <c r="K2291" s="14"/>
      <c r="N2291" s="14"/>
    </row>
    <row r="2292">
      <c r="K2292" s="14"/>
      <c r="N2292" s="14"/>
    </row>
    <row r="2293">
      <c r="K2293" s="14"/>
      <c r="N2293" s="14"/>
    </row>
    <row r="2294">
      <c r="K2294" s="14"/>
      <c r="N2294" s="14"/>
    </row>
    <row r="2295">
      <c r="K2295" s="14"/>
      <c r="N2295" s="14"/>
    </row>
    <row r="2296">
      <c r="K2296" s="14"/>
      <c r="N2296" s="14"/>
    </row>
    <row r="2297">
      <c r="K2297" s="14"/>
      <c r="N2297" s="14"/>
    </row>
    <row r="2298">
      <c r="K2298" s="14"/>
      <c r="N2298" s="14"/>
    </row>
    <row r="2299">
      <c r="K2299" s="14"/>
      <c r="N2299" s="14"/>
    </row>
    <row r="2300">
      <c r="K2300" s="14"/>
      <c r="N2300" s="14"/>
    </row>
    <row r="2301">
      <c r="K2301" s="14"/>
      <c r="N2301" s="14"/>
    </row>
    <row r="2302">
      <c r="K2302" s="14"/>
      <c r="N2302" s="14"/>
    </row>
    <row r="2303">
      <c r="K2303" s="14"/>
      <c r="N2303" s="14"/>
    </row>
    <row r="2304">
      <c r="K2304" s="14"/>
      <c r="N2304" s="14"/>
    </row>
    <row r="2305">
      <c r="K2305" s="14"/>
      <c r="N2305" s="14"/>
    </row>
    <row r="2306">
      <c r="K2306" s="14"/>
      <c r="N2306" s="14"/>
    </row>
    <row r="2307">
      <c r="K2307" s="14"/>
      <c r="N2307" s="14"/>
    </row>
    <row r="2308">
      <c r="K2308" s="14"/>
      <c r="N2308" s="14"/>
    </row>
    <row r="2309">
      <c r="K2309" s="14"/>
      <c r="N2309" s="14"/>
    </row>
    <row r="2310">
      <c r="K2310" s="14"/>
      <c r="N2310" s="14"/>
    </row>
    <row r="2311">
      <c r="K2311" s="14"/>
      <c r="N2311" s="14"/>
    </row>
    <row r="2312">
      <c r="K2312" s="14"/>
      <c r="N2312" s="14"/>
    </row>
    <row r="2313">
      <c r="K2313" s="14"/>
      <c r="N2313" s="14"/>
    </row>
    <row r="2314">
      <c r="K2314" s="14"/>
      <c r="N2314" s="14"/>
    </row>
    <row r="2315">
      <c r="K2315" s="14"/>
      <c r="N2315" s="14"/>
    </row>
    <row r="2316">
      <c r="K2316" s="14"/>
      <c r="N2316" s="14"/>
    </row>
    <row r="2317">
      <c r="K2317" s="14"/>
      <c r="N2317" s="14"/>
    </row>
    <row r="2318">
      <c r="K2318" s="14"/>
      <c r="N2318" s="14"/>
    </row>
    <row r="2319">
      <c r="K2319" s="14"/>
      <c r="N2319" s="14"/>
    </row>
    <row r="2320">
      <c r="K2320" s="14"/>
      <c r="N2320" s="14"/>
    </row>
    <row r="2321">
      <c r="K2321" s="14"/>
      <c r="N2321" s="14"/>
    </row>
    <row r="2322">
      <c r="K2322" s="14"/>
      <c r="N2322" s="14"/>
    </row>
    <row r="2323">
      <c r="K2323" s="14"/>
      <c r="N2323" s="14"/>
    </row>
    <row r="2324">
      <c r="K2324" s="14"/>
      <c r="N2324" s="14"/>
    </row>
    <row r="2325">
      <c r="K2325" s="14"/>
      <c r="N2325" s="14"/>
    </row>
    <row r="2326">
      <c r="K2326" s="14"/>
      <c r="N2326" s="14"/>
    </row>
    <row r="2327">
      <c r="K2327" s="14"/>
      <c r="N2327" s="14"/>
    </row>
    <row r="2328">
      <c r="K2328" s="14"/>
      <c r="N2328" s="14"/>
    </row>
    <row r="2329">
      <c r="K2329" s="14"/>
      <c r="N2329" s="14"/>
    </row>
    <row r="2330">
      <c r="K2330" s="14"/>
      <c r="N2330" s="14"/>
    </row>
    <row r="2331">
      <c r="K2331" s="14"/>
      <c r="N2331" s="14"/>
    </row>
    <row r="2332">
      <c r="K2332" s="14"/>
      <c r="N2332" s="14"/>
    </row>
    <row r="2333">
      <c r="K2333" s="14"/>
      <c r="N2333" s="14"/>
    </row>
    <row r="2334">
      <c r="K2334" s="14"/>
      <c r="N2334" s="14"/>
    </row>
    <row r="2335">
      <c r="K2335" s="14"/>
      <c r="N2335" s="14"/>
    </row>
    <row r="2336">
      <c r="K2336" s="14"/>
      <c r="N2336" s="14"/>
    </row>
    <row r="2337">
      <c r="K2337" s="14"/>
      <c r="N2337" s="14"/>
    </row>
    <row r="2338">
      <c r="K2338" s="14"/>
      <c r="N2338" s="14"/>
    </row>
    <row r="2339">
      <c r="K2339" s="14"/>
      <c r="N2339" s="14"/>
    </row>
    <row r="2340">
      <c r="K2340" s="14"/>
      <c r="N2340" s="14"/>
    </row>
    <row r="2341">
      <c r="K2341" s="14"/>
      <c r="N2341" s="14"/>
    </row>
    <row r="2342">
      <c r="K2342" s="14"/>
      <c r="N2342" s="14"/>
    </row>
    <row r="2343">
      <c r="K2343" s="14"/>
      <c r="N2343" s="14"/>
    </row>
    <row r="2344">
      <c r="K2344" s="14"/>
      <c r="N2344" s="14"/>
    </row>
    <row r="2345">
      <c r="K2345" s="14"/>
      <c r="N2345" s="14"/>
    </row>
    <row r="2346">
      <c r="K2346" s="14"/>
      <c r="N2346" s="14"/>
    </row>
    <row r="2347">
      <c r="K2347" s="14"/>
      <c r="N2347" s="14"/>
    </row>
    <row r="2348">
      <c r="K2348" s="14"/>
      <c r="N2348" s="14"/>
    </row>
    <row r="2349">
      <c r="K2349" s="14"/>
      <c r="N2349" s="14"/>
    </row>
    <row r="2350">
      <c r="K2350" s="14"/>
      <c r="N2350" s="14"/>
    </row>
    <row r="2351">
      <c r="K2351" s="14"/>
      <c r="N2351" s="14"/>
    </row>
    <row r="2352">
      <c r="K2352" s="14"/>
      <c r="N2352" s="14"/>
    </row>
    <row r="2353">
      <c r="K2353" s="14"/>
      <c r="N2353" s="14"/>
    </row>
    <row r="2354">
      <c r="K2354" s="14"/>
      <c r="N2354" s="14"/>
    </row>
    <row r="2355">
      <c r="K2355" s="14"/>
      <c r="N2355" s="14"/>
    </row>
    <row r="2356">
      <c r="K2356" s="14"/>
      <c r="N2356" s="14"/>
    </row>
    <row r="2357">
      <c r="K2357" s="14"/>
      <c r="N2357" s="14"/>
    </row>
    <row r="2358">
      <c r="K2358" s="14"/>
      <c r="N2358" s="14"/>
    </row>
    <row r="2359">
      <c r="K2359" s="14"/>
      <c r="N2359" s="14"/>
    </row>
    <row r="2360">
      <c r="K2360" s="14"/>
      <c r="N2360" s="14"/>
    </row>
    <row r="2361">
      <c r="K2361" s="14"/>
      <c r="N2361" s="14"/>
    </row>
    <row r="2362">
      <c r="K2362" s="14"/>
      <c r="N2362" s="14"/>
    </row>
    <row r="2363">
      <c r="K2363" s="14"/>
      <c r="N2363" s="14"/>
    </row>
    <row r="2364">
      <c r="K2364" s="14"/>
      <c r="N2364" s="14"/>
    </row>
    <row r="2365">
      <c r="K2365" s="14"/>
      <c r="N2365" s="14"/>
    </row>
    <row r="2366">
      <c r="K2366" s="14"/>
      <c r="N2366" s="14"/>
    </row>
    <row r="2367">
      <c r="K2367" s="14"/>
      <c r="N2367" s="14"/>
    </row>
    <row r="2368">
      <c r="K2368" s="14"/>
      <c r="N2368" s="14"/>
    </row>
    <row r="2369">
      <c r="K2369" s="14"/>
      <c r="N2369" s="14"/>
    </row>
    <row r="2370">
      <c r="K2370" s="14"/>
      <c r="N2370" s="14"/>
    </row>
    <row r="2371">
      <c r="K2371" s="14"/>
      <c r="N2371" s="14"/>
    </row>
    <row r="2372">
      <c r="K2372" s="14"/>
      <c r="N2372" s="14"/>
    </row>
    <row r="2373">
      <c r="K2373" s="14"/>
      <c r="N2373" s="14"/>
    </row>
    <row r="2374">
      <c r="K2374" s="14"/>
      <c r="N2374" s="14"/>
    </row>
    <row r="2375">
      <c r="K2375" s="14"/>
      <c r="N2375" s="14"/>
    </row>
    <row r="2376">
      <c r="K2376" s="14"/>
      <c r="N2376" s="14"/>
    </row>
    <row r="2377">
      <c r="K2377" s="14"/>
      <c r="N2377" s="14"/>
    </row>
    <row r="2378">
      <c r="K2378" s="14"/>
      <c r="N2378" s="14"/>
    </row>
    <row r="2379">
      <c r="K2379" s="14"/>
      <c r="N2379" s="14"/>
    </row>
    <row r="2380">
      <c r="K2380" s="14"/>
      <c r="N2380" s="14"/>
    </row>
    <row r="2381">
      <c r="K2381" s="14"/>
      <c r="N2381" s="14"/>
    </row>
    <row r="2382">
      <c r="K2382" s="14"/>
      <c r="N2382" s="14"/>
    </row>
    <row r="2383">
      <c r="K2383" s="14"/>
      <c r="N2383" s="14"/>
    </row>
    <row r="2384">
      <c r="K2384" s="14"/>
      <c r="N2384" s="14"/>
    </row>
    <row r="2385">
      <c r="K2385" s="14"/>
      <c r="N2385" s="14"/>
    </row>
    <row r="2386">
      <c r="K2386" s="14"/>
      <c r="N2386" s="14"/>
    </row>
    <row r="2387">
      <c r="K2387" s="14"/>
      <c r="N2387" s="14"/>
    </row>
    <row r="2388">
      <c r="K2388" s="14"/>
      <c r="N2388" s="14"/>
    </row>
    <row r="2389">
      <c r="K2389" s="14"/>
      <c r="N2389" s="14"/>
    </row>
    <row r="2390">
      <c r="K2390" s="14"/>
      <c r="N2390" s="14"/>
    </row>
    <row r="2391">
      <c r="K2391" s="14"/>
      <c r="N2391" s="14"/>
    </row>
    <row r="2392">
      <c r="K2392" s="14"/>
      <c r="N2392" s="14"/>
    </row>
    <row r="2393">
      <c r="K2393" s="14"/>
      <c r="N2393" s="14"/>
    </row>
    <row r="2394">
      <c r="K2394" s="14"/>
      <c r="N2394" s="14"/>
    </row>
    <row r="2395">
      <c r="K2395" s="14"/>
      <c r="N2395" s="14"/>
    </row>
    <row r="2396">
      <c r="K2396" s="14"/>
      <c r="N2396" s="14"/>
    </row>
    <row r="2397">
      <c r="K2397" s="14"/>
      <c r="N2397" s="14"/>
    </row>
    <row r="2398">
      <c r="K2398" s="14"/>
      <c r="N2398" s="14"/>
    </row>
    <row r="2399">
      <c r="K2399" s="14"/>
      <c r="N2399" s="14"/>
    </row>
    <row r="2400">
      <c r="K2400" s="14"/>
      <c r="N2400" s="14"/>
    </row>
    <row r="2401">
      <c r="K2401" s="14"/>
      <c r="N2401" s="14"/>
    </row>
    <row r="2402">
      <c r="K2402" s="14"/>
      <c r="N2402" s="14"/>
    </row>
    <row r="2403">
      <c r="K2403" s="14"/>
      <c r="N2403" s="14"/>
    </row>
    <row r="2404">
      <c r="K2404" s="14"/>
      <c r="N2404" s="14"/>
    </row>
    <row r="2405">
      <c r="K2405" s="14"/>
      <c r="N2405" s="14"/>
    </row>
    <row r="2406">
      <c r="K2406" s="14"/>
      <c r="N2406" s="14"/>
    </row>
    <row r="2407">
      <c r="K2407" s="14"/>
      <c r="N2407" s="14"/>
    </row>
    <row r="2408">
      <c r="K2408" s="14"/>
      <c r="N2408" s="14"/>
    </row>
    <row r="2409">
      <c r="K2409" s="14"/>
      <c r="N2409" s="14"/>
    </row>
    <row r="2410">
      <c r="K2410" s="14"/>
      <c r="N2410" s="14"/>
    </row>
    <row r="2411">
      <c r="K2411" s="14"/>
      <c r="N2411" s="14"/>
    </row>
    <row r="2412">
      <c r="K2412" s="14"/>
      <c r="N2412" s="14"/>
    </row>
    <row r="2413">
      <c r="K2413" s="14"/>
      <c r="N2413" s="14"/>
    </row>
    <row r="2414">
      <c r="K2414" s="14"/>
      <c r="N2414" s="14"/>
    </row>
    <row r="2415">
      <c r="K2415" s="14"/>
      <c r="N2415" s="14"/>
    </row>
    <row r="2416">
      <c r="K2416" s="14"/>
      <c r="N2416" s="14"/>
    </row>
    <row r="2417">
      <c r="K2417" s="14"/>
      <c r="N2417" s="14"/>
    </row>
    <row r="2418">
      <c r="K2418" s="14"/>
      <c r="N2418" s="14"/>
    </row>
    <row r="2419">
      <c r="K2419" s="14"/>
      <c r="N2419" s="14"/>
    </row>
    <row r="2420">
      <c r="K2420" s="14"/>
      <c r="N2420" s="14"/>
    </row>
    <row r="2421">
      <c r="K2421" s="14"/>
      <c r="N2421" s="14"/>
    </row>
    <row r="2422">
      <c r="K2422" s="14"/>
      <c r="N2422" s="14"/>
    </row>
    <row r="2423">
      <c r="K2423" s="14"/>
      <c r="N2423" s="14"/>
    </row>
    <row r="2424">
      <c r="K2424" s="14"/>
      <c r="N2424" s="14"/>
    </row>
    <row r="2425">
      <c r="K2425" s="14"/>
      <c r="N2425" s="14"/>
    </row>
    <row r="2426">
      <c r="K2426" s="14"/>
      <c r="N2426" s="14"/>
    </row>
    <row r="2427">
      <c r="K2427" s="14"/>
      <c r="N2427" s="14"/>
    </row>
    <row r="2428">
      <c r="K2428" s="14"/>
      <c r="N2428" s="14"/>
    </row>
    <row r="2429">
      <c r="K2429" s="14"/>
      <c r="N2429" s="14"/>
    </row>
    <row r="2430">
      <c r="K2430" s="14"/>
      <c r="N2430" s="14"/>
    </row>
    <row r="2431">
      <c r="K2431" s="14"/>
      <c r="N2431" s="14"/>
    </row>
    <row r="2432">
      <c r="K2432" s="14"/>
      <c r="N2432" s="14"/>
    </row>
    <row r="2433">
      <c r="K2433" s="14"/>
      <c r="N2433" s="14"/>
    </row>
    <row r="2434">
      <c r="K2434" s="14"/>
      <c r="N2434" s="14"/>
    </row>
    <row r="2435">
      <c r="K2435" s="14"/>
      <c r="N2435" s="14"/>
    </row>
    <row r="2436">
      <c r="K2436" s="14"/>
      <c r="N2436" s="14"/>
    </row>
    <row r="2437">
      <c r="K2437" s="14"/>
      <c r="N2437" s="14"/>
    </row>
    <row r="2438">
      <c r="K2438" s="14"/>
      <c r="N2438" s="14"/>
    </row>
    <row r="2439">
      <c r="K2439" s="14"/>
      <c r="N2439" s="14"/>
    </row>
    <row r="2440">
      <c r="K2440" s="14"/>
      <c r="N2440" s="14"/>
    </row>
    <row r="2441">
      <c r="K2441" s="14"/>
      <c r="N2441" s="14"/>
    </row>
    <row r="2442">
      <c r="K2442" s="14"/>
      <c r="N2442" s="14"/>
    </row>
    <row r="2443">
      <c r="K2443" s="14"/>
      <c r="N2443" s="14"/>
    </row>
    <row r="2444">
      <c r="K2444" s="14"/>
      <c r="N2444" s="14"/>
    </row>
    <row r="2445">
      <c r="K2445" s="14"/>
      <c r="N2445" s="14"/>
    </row>
    <row r="2446">
      <c r="K2446" s="14"/>
      <c r="N2446" s="14"/>
    </row>
    <row r="2447">
      <c r="K2447" s="14"/>
      <c r="N2447" s="14"/>
    </row>
    <row r="2448">
      <c r="K2448" s="14"/>
      <c r="N2448" s="14"/>
    </row>
    <row r="2449">
      <c r="K2449" s="14"/>
      <c r="N2449" s="14"/>
    </row>
    <row r="2450">
      <c r="K2450" s="14"/>
      <c r="N2450" s="14"/>
    </row>
    <row r="2451">
      <c r="K2451" s="14"/>
      <c r="N2451" s="14"/>
    </row>
    <row r="2452">
      <c r="K2452" s="14"/>
      <c r="N2452" s="14"/>
    </row>
    <row r="2453">
      <c r="K2453" s="14"/>
      <c r="N2453" s="14"/>
    </row>
    <row r="2454">
      <c r="K2454" s="14"/>
      <c r="N2454" s="14"/>
    </row>
    <row r="2455">
      <c r="K2455" s="14"/>
      <c r="N2455" s="14"/>
    </row>
    <row r="2456">
      <c r="K2456" s="14"/>
      <c r="N2456" s="14"/>
    </row>
    <row r="2457">
      <c r="K2457" s="14"/>
      <c r="N2457" s="14"/>
    </row>
    <row r="2458">
      <c r="K2458" s="14"/>
      <c r="N2458" s="14"/>
    </row>
    <row r="2459">
      <c r="K2459" s="14"/>
      <c r="N2459" s="14"/>
    </row>
    <row r="2460">
      <c r="K2460" s="14"/>
      <c r="N2460" s="14"/>
    </row>
    <row r="2461">
      <c r="K2461" s="14"/>
      <c r="N2461" s="14"/>
    </row>
    <row r="2462">
      <c r="K2462" s="14"/>
      <c r="N2462" s="14"/>
    </row>
    <row r="2463">
      <c r="K2463" s="14"/>
      <c r="N2463" s="14"/>
    </row>
    <row r="2464">
      <c r="K2464" s="14"/>
      <c r="N2464" s="14"/>
    </row>
    <row r="2465">
      <c r="K2465" s="14"/>
      <c r="N2465" s="14"/>
    </row>
    <row r="2466">
      <c r="K2466" s="14"/>
      <c r="N2466" s="14"/>
    </row>
    <row r="2467">
      <c r="K2467" s="14"/>
      <c r="N2467" s="14"/>
    </row>
    <row r="2468">
      <c r="K2468" s="14"/>
      <c r="N2468" s="14"/>
    </row>
    <row r="2469">
      <c r="K2469" s="14"/>
      <c r="N2469" s="14"/>
    </row>
    <row r="2470">
      <c r="K2470" s="14"/>
      <c r="N2470" s="14"/>
    </row>
    <row r="2471">
      <c r="K2471" s="14"/>
      <c r="N2471" s="14"/>
    </row>
    <row r="2472">
      <c r="K2472" s="14"/>
      <c r="N2472" s="14"/>
    </row>
    <row r="2473">
      <c r="K2473" s="14"/>
      <c r="N2473" s="14"/>
    </row>
    <row r="2474">
      <c r="K2474" s="14"/>
      <c r="N2474" s="14"/>
    </row>
    <row r="2475">
      <c r="K2475" s="14"/>
      <c r="N2475" s="14"/>
    </row>
    <row r="2476">
      <c r="K2476" s="14"/>
      <c r="N2476" s="14"/>
    </row>
    <row r="2477">
      <c r="K2477" s="14"/>
      <c r="N2477" s="14"/>
    </row>
    <row r="2478">
      <c r="K2478" s="14"/>
      <c r="N2478" s="14"/>
    </row>
    <row r="2479">
      <c r="K2479" s="14"/>
      <c r="N2479" s="14"/>
    </row>
    <row r="2480">
      <c r="K2480" s="14"/>
      <c r="N2480" s="14"/>
    </row>
    <row r="2481">
      <c r="K2481" s="14"/>
      <c r="N2481" s="14"/>
    </row>
    <row r="2482">
      <c r="K2482" s="14"/>
      <c r="N2482" s="14"/>
    </row>
    <row r="2483">
      <c r="K2483" s="14"/>
      <c r="N2483" s="14"/>
    </row>
    <row r="2484">
      <c r="K2484" s="14"/>
      <c r="N2484" s="14"/>
    </row>
    <row r="2485">
      <c r="K2485" s="14"/>
      <c r="N2485" s="14"/>
    </row>
    <row r="2486">
      <c r="K2486" s="14"/>
      <c r="N2486" s="14"/>
    </row>
    <row r="2487">
      <c r="K2487" s="14"/>
      <c r="N2487" s="14"/>
    </row>
    <row r="2488">
      <c r="K2488" s="14"/>
      <c r="N2488" s="14"/>
    </row>
    <row r="2489">
      <c r="K2489" s="14"/>
      <c r="N2489" s="14"/>
    </row>
    <row r="2490">
      <c r="K2490" s="14"/>
      <c r="N2490" s="14"/>
    </row>
    <row r="2491">
      <c r="K2491" s="14"/>
      <c r="N2491" s="14"/>
    </row>
    <row r="2492">
      <c r="K2492" s="14"/>
      <c r="N2492" s="14"/>
    </row>
    <row r="2493">
      <c r="K2493" s="14"/>
      <c r="N2493" s="14"/>
    </row>
    <row r="2494">
      <c r="K2494" s="14"/>
      <c r="N2494" s="14"/>
    </row>
    <row r="2495">
      <c r="K2495" s="14"/>
      <c r="N2495" s="14"/>
    </row>
    <row r="2496">
      <c r="K2496" s="14"/>
      <c r="N2496" s="14"/>
    </row>
    <row r="2497">
      <c r="K2497" s="14"/>
      <c r="N2497" s="14"/>
    </row>
    <row r="2498">
      <c r="K2498" s="14"/>
      <c r="N2498" s="14"/>
    </row>
    <row r="2499">
      <c r="K2499" s="14"/>
      <c r="N2499" s="14"/>
    </row>
    <row r="2500">
      <c r="K2500" s="14"/>
      <c r="N2500" s="14"/>
    </row>
    <row r="2501">
      <c r="K2501" s="14"/>
      <c r="N2501" s="14"/>
    </row>
    <row r="2502">
      <c r="K2502" s="14"/>
      <c r="N2502" s="14"/>
    </row>
    <row r="2503">
      <c r="K2503" s="14"/>
      <c r="N2503" s="14"/>
    </row>
    <row r="2504">
      <c r="K2504" s="14"/>
      <c r="N2504" s="14"/>
    </row>
    <row r="2505">
      <c r="K2505" s="14"/>
      <c r="N2505" s="14"/>
    </row>
    <row r="2506">
      <c r="K2506" s="14"/>
      <c r="N2506" s="14"/>
    </row>
    <row r="2507">
      <c r="K2507" s="14"/>
      <c r="N2507" s="14"/>
    </row>
    <row r="2508">
      <c r="K2508" s="14"/>
      <c r="N2508" s="14"/>
    </row>
    <row r="2509">
      <c r="K2509" s="14"/>
      <c r="N2509" s="14"/>
    </row>
    <row r="2510">
      <c r="K2510" s="14"/>
      <c r="N2510" s="14"/>
    </row>
    <row r="2511">
      <c r="K2511" s="14"/>
      <c r="N2511" s="14"/>
    </row>
    <row r="2512">
      <c r="K2512" s="14"/>
      <c r="N2512" s="14"/>
    </row>
    <row r="2513">
      <c r="K2513" s="14"/>
      <c r="N2513" s="14"/>
    </row>
    <row r="2514">
      <c r="K2514" s="14"/>
      <c r="N2514" s="14"/>
    </row>
    <row r="2515">
      <c r="K2515" s="14"/>
      <c r="N2515" s="14"/>
    </row>
    <row r="2516">
      <c r="K2516" s="14"/>
      <c r="N2516" s="14"/>
    </row>
    <row r="2517">
      <c r="K2517" s="14"/>
      <c r="N2517" s="14"/>
    </row>
    <row r="2518">
      <c r="K2518" s="14"/>
      <c r="N2518" s="14"/>
    </row>
    <row r="2519">
      <c r="K2519" s="14"/>
      <c r="N2519" s="14"/>
    </row>
    <row r="2520">
      <c r="K2520" s="14"/>
      <c r="N2520" s="14"/>
    </row>
    <row r="2521">
      <c r="K2521" s="14"/>
      <c r="N2521" s="14"/>
    </row>
    <row r="2522">
      <c r="K2522" s="14"/>
      <c r="N2522" s="14"/>
    </row>
    <row r="2523">
      <c r="K2523" s="14"/>
      <c r="N2523" s="14"/>
    </row>
    <row r="2524">
      <c r="K2524" s="14"/>
      <c r="N2524" s="14"/>
    </row>
    <row r="2525">
      <c r="K2525" s="14"/>
      <c r="N2525" s="14"/>
    </row>
    <row r="2526">
      <c r="K2526" s="14"/>
      <c r="N2526" s="14"/>
    </row>
    <row r="2527">
      <c r="K2527" s="14"/>
      <c r="N2527" s="14"/>
    </row>
    <row r="2528">
      <c r="K2528" s="14"/>
      <c r="N2528" s="14"/>
    </row>
    <row r="2529">
      <c r="K2529" s="14"/>
      <c r="N2529" s="14"/>
    </row>
    <row r="2530">
      <c r="K2530" s="14"/>
      <c r="N2530" s="14"/>
    </row>
    <row r="2531">
      <c r="K2531" s="14"/>
      <c r="N2531" s="14"/>
    </row>
    <row r="2532">
      <c r="K2532" s="14"/>
      <c r="N2532" s="14"/>
    </row>
    <row r="2533">
      <c r="K2533" s="14"/>
      <c r="N2533" s="14"/>
    </row>
    <row r="2534">
      <c r="K2534" s="14"/>
      <c r="N2534" s="14"/>
    </row>
    <row r="2535">
      <c r="K2535" s="14"/>
      <c r="N2535" s="14"/>
    </row>
    <row r="2536">
      <c r="K2536" s="14"/>
      <c r="N2536" s="14"/>
    </row>
    <row r="2537">
      <c r="K2537" s="14"/>
      <c r="N2537" s="14"/>
    </row>
    <row r="2538">
      <c r="K2538" s="14"/>
      <c r="N2538" s="14"/>
    </row>
    <row r="2539">
      <c r="K2539" s="14"/>
      <c r="N2539" s="14"/>
    </row>
    <row r="2540">
      <c r="K2540" s="14"/>
      <c r="N2540" s="14"/>
    </row>
    <row r="2541">
      <c r="K2541" s="14"/>
      <c r="N2541" s="14"/>
    </row>
    <row r="2542">
      <c r="K2542" s="14"/>
      <c r="N2542" s="14"/>
    </row>
    <row r="2543">
      <c r="K2543" s="14"/>
      <c r="N2543" s="14"/>
    </row>
    <row r="2544">
      <c r="K2544" s="14"/>
      <c r="N2544" s="14"/>
    </row>
    <row r="2545">
      <c r="K2545" s="14"/>
      <c r="N2545" s="14"/>
    </row>
    <row r="2546">
      <c r="K2546" s="14"/>
      <c r="N2546" s="14"/>
    </row>
    <row r="2547">
      <c r="K2547" s="14"/>
      <c r="N2547" s="14"/>
    </row>
    <row r="2548">
      <c r="K2548" s="14"/>
      <c r="N2548" s="14"/>
    </row>
    <row r="2549">
      <c r="K2549" s="14"/>
      <c r="N2549" s="14"/>
    </row>
    <row r="2550">
      <c r="K2550" s="14"/>
      <c r="N2550" s="14"/>
    </row>
    <row r="2551">
      <c r="K2551" s="14"/>
      <c r="N2551" s="14"/>
    </row>
    <row r="2552">
      <c r="K2552" s="14"/>
      <c r="N2552" s="14"/>
    </row>
    <row r="2553">
      <c r="K2553" s="14"/>
      <c r="N2553" s="14"/>
    </row>
    <row r="2554">
      <c r="K2554" s="14"/>
      <c r="N2554" s="14"/>
    </row>
    <row r="2555">
      <c r="K2555" s="14"/>
      <c r="N2555" s="14"/>
    </row>
    <row r="2556">
      <c r="K2556" s="14"/>
      <c r="N2556" s="14"/>
    </row>
    <row r="2557">
      <c r="K2557" s="14"/>
      <c r="N2557" s="14"/>
    </row>
    <row r="2558">
      <c r="K2558" s="14"/>
      <c r="N2558" s="14"/>
    </row>
    <row r="2559">
      <c r="K2559" s="14"/>
      <c r="N2559" s="14"/>
    </row>
    <row r="2560">
      <c r="K2560" s="14"/>
      <c r="N2560" s="14"/>
    </row>
    <row r="2561">
      <c r="K2561" s="14"/>
      <c r="N2561" s="14"/>
    </row>
    <row r="2562">
      <c r="K2562" s="14"/>
      <c r="N2562" s="14"/>
    </row>
    <row r="2563">
      <c r="K2563" s="14"/>
      <c r="N2563" s="14"/>
    </row>
    <row r="2564">
      <c r="K2564" s="14"/>
      <c r="N2564" s="14"/>
    </row>
    <row r="2565">
      <c r="K2565" s="14"/>
      <c r="N2565" s="14"/>
    </row>
    <row r="2566">
      <c r="K2566" s="14"/>
      <c r="N2566" s="14"/>
    </row>
    <row r="2567">
      <c r="K2567" s="14"/>
      <c r="N2567" s="14"/>
    </row>
    <row r="2568">
      <c r="K2568" s="14"/>
      <c r="N2568" s="14"/>
    </row>
    <row r="2569">
      <c r="K2569" s="14"/>
      <c r="N2569" s="14"/>
    </row>
    <row r="2570">
      <c r="K2570" s="14"/>
      <c r="N2570" s="14"/>
    </row>
    <row r="2571">
      <c r="K2571" s="14"/>
      <c r="N2571" s="14"/>
    </row>
    <row r="2572">
      <c r="K2572" s="14"/>
      <c r="N2572" s="14"/>
    </row>
    <row r="2573">
      <c r="K2573" s="14"/>
      <c r="N2573" s="14"/>
    </row>
    <row r="2574">
      <c r="K2574" s="14"/>
      <c r="N2574" s="14"/>
    </row>
    <row r="2575">
      <c r="K2575" s="14"/>
      <c r="N2575" s="14"/>
    </row>
    <row r="2576">
      <c r="K2576" s="14"/>
      <c r="N2576" s="14"/>
    </row>
    <row r="2577">
      <c r="K2577" s="14"/>
      <c r="N2577" s="14"/>
    </row>
    <row r="2578">
      <c r="K2578" s="14"/>
      <c r="N2578" s="14"/>
    </row>
    <row r="2579">
      <c r="K2579" s="14"/>
      <c r="N2579" s="14"/>
    </row>
    <row r="2580">
      <c r="K2580" s="14"/>
      <c r="N2580" s="14"/>
    </row>
    <row r="2581">
      <c r="K2581" s="14"/>
      <c r="N2581" s="14"/>
    </row>
    <row r="2582">
      <c r="K2582" s="14"/>
      <c r="N2582" s="14"/>
    </row>
    <row r="2583">
      <c r="K2583" s="14"/>
      <c r="N2583" s="14"/>
    </row>
    <row r="2584">
      <c r="K2584" s="14"/>
      <c r="N2584" s="14"/>
    </row>
    <row r="2585">
      <c r="K2585" s="14"/>
      <c r="N2585" s="14"/>
    </row>
    <row r="2586">
      <c r="K2586" s="14"/>
      <c r="N2586" s="14"/>
    </row>
    <row r="2587">
      <c r="K2587" s="14"/>
      <c r="N2587" s="14"/>
    </row>
    <row r="2588">
      <c r="K2588" s="14"/>
      <c r="N2588" s="14"/>
    </row>
    <row r="2589">
      <c r="K2589" s="14"/>
      <c r="N2589" s="14"/>
    </row>
    <row r="2590">
      <c r="K2590" s="14"/>
      <c r="N2590" s="14"/>
    </row>
    <row r="2591">
      <c r="K2591" s="14"/>
      <c r="N2591" s="14"/>
    </row>
    <row r="2592">
      <c r="K2592" s="14"/>
      <c r="N2592" s="14"/>
    </row>
    <row r="2593">
      <c r="K2593" s="14"/>
      <c r="N2593" s="14"/>
    </row>
    <row r="2594">
      <c r="K2594" s="14"/>
      <c r="N2594" s="14"/>
    </row>
    <row r="2595">
      <c r="K2595" s="14"/>
      <c r="N2595" s="14"/>
    </row>
    <row r="2596">
      <c r="K2596" s="14"/>
      <c r="N2596" s="14"/>
    </row>
    <row r="2597">
      <c r="K2597" s="14"/>
      <c r="N2597" s="14"/>
    </row>
    <row r="2598">
      <c r="K2598" s="14"/>
      <c r="N2598" s="14"/>
    </row>
    <row r="2599">
      <c r="K2599" s="14"/>
      <c r="N2599" s="14"/>
    </row>
    <row r="2600">
      <c r="K2600" s="14"/>
      <c r="N2600" s="14"/>
    </row>
    <row r="2601">
      <c r="K2601" s="14"/>
      <c r="N2601" s="14"/>
    </row>
    <row r="2602">
      <c r="K2602" s="14"/>
      <c r="N2602" s="14"/>
    </row>
    <row r="2603">
      <c r="K2603" s="14"/>
      <c r="N2603" s="14"/>
    </row>
    <row r="2604">
      <c r="K2604" s="14"/>
      <c r="N2604" s="14"/>
    </row>
    <row r="2605">
      <c r="K2605" s="14"/>
      <c r="N2605" s="14"/>
    </row>
    <row r="2606">
      <c r="K2606" s="14"/>
      <c r="N2606" s="14"/>
    </row>
    <row r="2607">
      <c r="K2607" s="14"/>
      <c r="N2607" s="14"/>
    </row>
    <row r="2608">
      <c r="K2608" s="14"/>
      <c r="N2608" s="14"/>
    </row>
    <row r="2609">
      <c r="K2609" s="14"/>
      <c r="N2609" s="14"/>
    </row>
    <row r="2610">
      <c r="K2610" s="14"/>
      <c r="N2610" s="14"/>
    </row>
    <row r="2611">
      <c r="K2611" s="14"/>
      <c r="N2611" s="14"/>
    </row>
    <row r="2612">
      <c r="K2612" s="14"/>
      <c r="N2612" s="14"/>
    </row>
    <row r="2613">
      <c r="K2613" s="14"/>
      <c r="N2613" s="14"/>
    </row>
    <row r="2614">
      <c r="K2614" s="14"/>
      <c r="N2614" s="14"/>
    </row>
    <row r="2615">
      <c r="K2615" s="14"/>
      <c r="N2615" s="14"/>
    </row>
    <row r="2616">
      <c r="K2616" s="14"/>
      <c r="N2616" s="14"/>
    </row>
    <row r="2617">
      <c r="K2617" s="14"/>
      <c r="N2617" s="14"/>
    </row>
    <row r="2618">
      <c r="K2618" s="14"/>
      <c r="N2618" s="14"/>
    </row>
    <row r="2619">
      <c r="K2619" s="14"/>
      <c r="N2619" s="14"/>
    </row>
    <row r="2620">
      <c r="K2620" s="14"/>
      <c r="N2620" s="14"/>
    </row>
    <row r="2621">
      <c r="K2621" s="14"/>
      <c r="N2621" s="14"/>
    </row>
    <row r="2622">
      <c r="K2622" s="14"/>
      <c r="N2622" s="14"/>
    </row>
    <row r="2623">
      <c r="K2623" s="14"/>
      <c r="N2623" s="14"/>
    </row>
    <row r="2624">
      <c r="K2624" s="14"/>
      <c r="N2624" s="14"/>
    </row>
    <row r="2625">
      <c r="K2625" s="14"/>
      <c r="N2625" s="14"/>
    </row>
    <row r="2626">
      <c r="K2626" s="14"/>
      <c r="N2626" s="14"/>
    </row>
    <row r="2627">
      <c r="K2627" s="14"/>
      <c r="N2627" s="14"/>
    </row>
    <row r="2628">
      <c r="K2628" s="14"/>
      <c r="N2628" s="14"/>
    </row>
    <row r="2629">
      <c r="K2629" s="14"/>
      <c r="N2629" s="14"/>
    </row>
    <row r="2630">
      <c r="K2630" s="14"/>
      <c r="N2630" s="14"/>
    </row>
    <row r="2631">
      <c r="K2631" s="14"/>
      <c r="N2631" s="14"/>
    </row>
    <row r="2632">
      <c r="K2632" s="14"/>
      <c r="N2632" s="14"/>
    </row>
    <row r="2633">
      <c r="K2633" s="14"/>
      <c r="N2633" s="14"/>
    </row>
    <row r="2634">
      <c r="K2634" s="14"/>
      <c r="N2634" s="14"/>
    </row>
    <row r="2635">
      <c r="K2635" s="14"/>
      <c r="N2635" s="14"/>
    </row>
    <row r="2636">
      <c r="K2636" s="14"/>
      <c r="N2636" s="14"/>
    </row>
    <row r="2637">
      <c r="K2637" s="14"/>
      <c r="N2637" s="14"/>
    </row>
    <row r="2638">
      <c r="K2638" s="14"/>
      <c r="N2638" s="14"/>
    </row>
    <row r="2639">
      <c r="K2639" s="14"/>
      <c r="N2639" s="14"/>
    </row>
    <row r="2640">
      <c r="K2640" s="14"/>
      <c r="N2640" s="14"/>
    </row>
    <row r="2641">
      <c r="K2641" s="14"/>
      <c r="N2641" s="14"/>
    </row>
    <row r="2642">
      <c r="K2642" s="14"/>
      <c r="N2642" s="14"/>
    </row>
    <row r="2643">
      <c r="K2643" s="14"/>
      <c r="N2643" s="14"/>
    </row>
    <row r="2644">
      <c r="K2644" s="14"/>
      <c r="N2644" s="14"/>
    </row>
    <row r="2645">
      <c r="K2645" s="14"/>
      <c r="N2645" s="14"/>
    </row>
    <row r="2646">
      <c r="K2646" s="14"/>
      <c r="N2646" s="14"/>
    </row>
    <row r="2647">
      <c r="K2647" s="14"/>
      <c r="N2647" s="14"/>
    </row>
    <row r="2648">
      <c r="K2648" s="14"/>
      <c r="N2648" s="14"/>
    </row>
    <row r="2649">
      <c r="K2649" s="14"/>
      <c r="N2649" s="14"/>
    </row>
    <row r="2650">
      <c r="K2650" s="14"/>
      <c r="N2650" s="14"/>
    </row>
    <row r="2651">
      <c r="K2651" s="14"/>
      <c r="N2651" s="14"/>
    </row>
    <row r="2652">
      <c r="K2652" s="14"/>
      <c r="N2652" s="14"/>
    </row>
    <row r="2653">
      <c r="K2653" s="14"/>
      <c r="N2653" s="14"/>
    </row>
    <row r="2654">
      <c r="K2654" s="14"/>
      <c r="N2654" s="14"/>
    </row>
    <row r="2655">
      <c r="K2655" s="14"/>
      <c r="N2655" s="14"/>
    </row>
    <row r="2656">
      <c r="K2656" s="14"/>
      <c r="N2656" s="14"/>
    </row>
    <row r="2657">
      <c r="K2657" s="14"/>
      <c r="N2657" s="14"/>
    </row>
    <row r="2658">
      <c r="K2658" s="14"/>
      <c r="N2658" s="14"/>
    </row>
    <row r="2659">
      <c r="K2659" s="14"/>
      <c r="N2659" s="14"/>
    </row>
    <row r="2660">
      <c r="K2660" s="14"/>
      <c r="N2660" s="14"/>
    </row>
    <row r="2661">
      <c r="K2661" s="14"/>
      <c r="N2661" s="14"/>
    </row>
    <row r="2662">
      <c r="K2662" s="14"/>
      <c r="N2662" s="14"/>
    </row>
    <row r="2663">
      <c r="K2663" s="14"/>
      <c r="N2663" s="14"/>
    </row>
    <row r="2664">
      <c r="K2664" s="14"/>
      <c r="N2664" s="14"/>
    </row>
    <row r="2665">
      <c r="K2665" s="14"/>
      <c r="N2665" s="14"/>
    </row>
    <row r="2666">
      <c r="K2666" s="14"/>
      <c r="N2666" s="14"/>
    </row>
    <row r="2667">
      <c r="K2667" s="14"/>
      <c r="N2667" s="14"/>
    </row>
    <row r="2668">
      <c r="K2668" s="14"/>
      <c r="N2668" s="14"/>
    </row>
    <row r="2669">
      <c r="K2669" s="14"/>
      <c r="N2669" s="14"/>
    </row>
    <row r="2670">
      <c r="K2670" s="14"/>
      <c r="N2670" s="14"/>
    </row>
    <row r="2671">
      <c r="K2671" s="14"/>
      <c r="N2671" s="14"/>
    </row>
    <row r="2672">
      <c r="K2672" s="14"/>
      <c r="N2672" s="14"/>
    </row>
    <row r="2673">
      <c r="K2673" s="14"/>
      <c r="N2673" s="14"/>
    </row>
    <row r="2674">
      <c r="K2674" s="14"/>
      <c r="N2674" s="14"/>
    </row>
    <row r="2675">
      <c r="K2675" s="14"/>
      <c r="N2675" s="14"/>
    </row>
    <row r="2676">
      <c r="K2676" s="14"/>
      <c r="N2676" s="14"/>
    </row>
    <row r="2677">
      <c r="K2677" s="14"/>
      <c r="N2677" s="14"/>
    </row>
    <row r="2678">
      <c r="K2678" s="14"/>
      <c r="N2678" s="14"/>
    </row>
    <row r="2679">
      <c r="K2679" s="14"/>
      <c r="N2679" s="14"/>
    </row>
    <row r="2680">
      <c r="K2680" s="14"/>
      <c r="N2680" s="14"/>
    </row>
    <row r="2681">
      <c r="K2681" s="14"/>
      <c r="N2681" s="14"/>
    </row>
    <row r="2682">
      <c r="K2682" s="14"/>
      <c r="N2682" s="14"/>
    </row>
    <row r="2683">
      <c r="K2683" s="14"/>
      <c r="N2683" s="14"/>
    </row>
    <row r="2684">
      <c r="K2684" s="14"/>
      <c r="N2684" s="14"/>
    </row>
    <row r="2685">
      <c r="K2685" s="14"/>
      <c r="N2685" s="14"/>
    </row>
    <row r="2686">
      <c r="K2686" s="14"/>
      <c r="N2686" s="14"/>
    </row>
    <row r="2687">
      <c r="K2687" s="14"/>
      <c r="N2687" s="14"/>
    </row>
    <row r="2688">
      <c r="K2688" s="14"/>
      <c r="N2688" s="14"/>
    </row>
    <row r="2689">
      <c r="K2689" s="14"/>
      <c r="N2689" s="14"/>
    </row>
    <row r="2690">
      <c r="K2690" s="14"/>
      <c r="N2690" s="14"/>
    </row>
    <row r="2691">
      <c r="K2691" s="14"/>
      <c r="N2691" s="14"/>
    </row>
    <row r="2692">
      <c r="K2692" s="14"/>
      <c r="N2692" s="14"/>
    </row>
    <row r="2693">
      <c r="K2693" s="14"/>
      <c r="N2693" s="14"/>
    </row>
    <row r="2694">
      <c r="K2694" s="14"/>
      <c r="N2694" s="14"/>
    </row>
    <row r="2695">
      <c r="K2695" s="14"/>
      <c r="N2695" s="14"/>
    </row>
    <row r="2696">
      <c r="K2696" s="14"/>
      <c r="N2696" s="14"/>
    </row>
    <row r="2697">
      <c r="K2697" s="14"/>
      <c r="N2697" s="14"/>
    </row>
    <row r="2698">
      <c r="K2698" s="14"/>
      <c r="N2698" s="14"/>
    </row>
    <row r="2699">
      <c r="K2699" s="14"/>
      <c r="N2699" s="14"/>
    </row>
    <row r="2700">
      <c r="K2700" s="14"/>
      <c r="N2700" s="14"/>
    </row>
    <row r="2701">
      <c r="K2701" s="14"/>
      <c r="N2701" s="14"/>
    </row>
    <row r="2702">
      <c r="K2702" s="14"/>
      <c r="N2702" s="14"/>
    </row>
    <row r="2703">
      <c r="K2703" s="14"/>
      <c r="N2703" s="14"/>
    </row>
    <row r="2704">
      <c r="K2704" s="14"/>
      <c r="N2704" s="14"/>
    </row>
    <row r="2705">
      <c r="K2705" s="14"/>
      <c r="N2705" s="14"/>
    </row>
    <row r="2706">
      <c r="K2706" s="14"/>
      <c r="N2706" s="14"/>
    </row>
    <row r="2707">
      <c r="K2707" s="14"/>
      <c r="N2707" s="14"/>
    </row>
    <row r="2708">
      <c r="K2708" s="14"/>
      <c r="N2708" s="14"/>
    </row>
    <row r="2709">
      <c r="K2709" s="14"/>
      <c r="N2709" s="14"/>
    </row>
    <row r="2710">
      <c r="K2710" s="14"/>
      <c r="N2710" s="14"/>
    </row>
    <row r="2711">
      <c r="K2711" s="14"/>
      <c r="N2711" s="14"/>
    </row>
    <row r="2712">
      <c r="K2712" s="14"/>
      <c r="N2712" s="14"/>
    </row>
    <row r="2713">
      <c r="K2713" s="14"/>
      <c r="N2713" s="14"/>
    </row>
    <row r="2714">
      <c r="K2714" s="14"/>
      <c r="N2714" s="14"/>
    </row>
    <row r="2715">
      <c r="K2715" s="14"/>
      <c r="N2715" s="14"/>
    </row>
    <row r="2716">
      <c r="K2716" s="14"/>
      <c r="N2716" s="14"/>
    </row>
    <row r="2717">
      <c r="K2717" s="14"/>
      <c r="N2717" s="14"/>
    </row>
    <row r="2718">
      <c r="K2718" s="14"/>
      <c r="N2718" s="14"/>
    </row>
    <row r="2719">
      <c r="K2719" s="14"/>
      <c r="N2719" s="14"/>
    </row>
    <row r="2720">
      <c r="K2720" s="14"/>
      <c r="N2720" s="14"/>
    </row>
    <row r="2721">
      <c r="K2721" s="14"/>
      <c r="N2721" s="14"/>
    </row>
    <row r="2722">
      <c r="K2722" s="14"/>
      <c r="N2722" s="14"/>
    </row>
    <row r="2723">
      <c r="K2723" s="14"/>
      <c r="N2723" s="14"/>
    </row>
    <row r="2724">
      <c r="K2724" s="14"/>
      <c r="N2724" s="14"/>
    </row>
    <row r="2725">
      <c r="K2725" s="14"/>
      <c r="N2725" s="14"/>
    </row>
    <row r="2726">
      <c r="K2726" s="14"/>
      <c r="N2726" s="14"/>
    </row>
    <row r="2727">
      <c r="K2727" s="14"/>
      <c r="N2727" s="14"/>
    </row>
    <row r="2728">
      <c r="K2728" s="14"/>
      <c r="N2728" s="14"/>
    </row>
    <row r="2729">
      <c r="K2729" s="14"/>
      <c r="N2729" s="14"/>
    </row>
    <row r="2730">
      <c r="K2730" s="14"/>
      <c r="N2730" s="14"/>
    </row>
    <row r="2731">
      <c r="K2731" s="14"/>
      <c r="N2731" s="14"/>
    </row>
    <row r="2732">
      <c r="K2732" s="14"/>
      <c r="N2732" s="14"/>
    </row>
    <row r="2733">
      <c r="K2733" s="14"/>
      <c r="N2733" s="14"/>
    </row>
    <row r="2734">
      <c r="K2734" s="14"/>
      <c r="N2734" s="14"/>
    </row>
    <row r="2735">
      <c r="K2735" s="14"/>
      <c r="N2735" s="14"/>
    </row>
    <row r="2736">
      <c r="K2736" s="14"/>
      <c r="N2736" s="14"/>
    </row>
    <row r="2737">
      <c r="K2737" s="14"/>
      <c r="N2737" s="14"/>
    </row>
    <row r="2738">
      <c r="K2738" s="14"/>
      <c r="N2738" s="14"/>
    </row>
    <row r="2739">
      <c r="K2739" s="14"/>
      <c r="N2739" s="14"/>
    </row>
    <row r="2740">
      <c r="K2740" s="14"/>
      <c r="N2740" s="14"/>
    </row>
    <row r="2741">
      <c r="K2741" s="14"/>
      <c r="N2741" s="14"/>
    </row>
    <row r="2742">
      <c r="K2742" s="14"/>
      <c r="N2742" s="14"/>
    </row>
    <row r="2743">
      <c r="K2743" s="14"/>
      <c r="N2743" s="14"/>
    </row>
    <row r="2744">
      <c r="K2744" s="14"/>
      <c r="N2744" s="14"/>
    </row>
    <row r="2745">
      <c r="K2745" s="14"/>
      <c r="N2745" s="14"/>
    </row>
    <row r="2746">
      <c r="K2746" s="14"/>
      <c r="N2746" s="14"/>
    </row>
    <row r="2747">
      <c r="K2747" s="14"/>
      <c r="N2747" s="14"/>
    </row>
    <row r="2748">
      <c r="K2748" s="14"/>
      <c r="N2748" s="14"/>
    </row>
    <row r="2749">
      <c r="K2749" s="14"/>
      <c r="N2749" s="14"/>
    </row>
    <row r="2750">
      <c r="K2750" s="14"/>
      <c r="N2750" s="14"/>
    </row>
    <row r="2751">
      <c r="K2751" s="14"/>
      <c r="N2751" s="14"/>
    </row>
    <row r="2752">
      <c r="K2752" s="14"/>
      <c r="N2752" s="14"/>
    </row>
    <row r="2753">
      <c r="K2753" s="14"/>
      <c r="N2753" s="14"/>
    </row>
    <row r="2754">
      <c r="K2754" s="14"/>
      <c r="N2754" s="14"/>
    </row>
    <row r="2755">
      <c r="K2755" s="14"/>
      <c r="N2755" s="14"/>
    </row>
    <row r="2756">
      <c r="K2756" s="14"/>
      <c r="N2756" s="14"/>
    </row>
    <row r="2757">
      <c r="K2757" s="14"/>
      <c r="N2757" s="14"/>
    </row>
    <row r="2758">
      <c r="K2758" s="14"/>
      <c r="N2758" s="14"/>
    </row>
    <row r="2759">
      <c r="K2759" s="14"/>
      <c r="N2759" s="14"/>
    </row>
    <row r="2760">
      <c r="K2760" s="14"/>
      <c r="N2760" s="14"/>
    </row>
    <row r="2761">
      <c r="K2761" s="14"/>
      <c r="N2761" s="14"/>
    </row>
    <row r="2762">
      <c r="K2762" s="14"/>
      <c r="N2762" s="14"/>
    </row>
    <row r="2763">
      <c r="K2763" s="14"/>
      <c r="N2763" s="14"/>
    </row>
    <row r="2764">
      <c r="K2764" s="14"/>
      <c r="N2764" s="14"/>
    </row>
    <row r="2765">
      <c r="K2765" s="14"/>
      <c r="N2765" s="14"/>
    </row>
    <row r="2766">
      <c r="K2766" s="14"/>
      <c r="N2766" s="14"/>
    </row>
    <row r="2767">
      <c r="K2767" s="14"/>
      <c r="N2767" s="14"/>
    </row>
    <row r="2768">
      <c r="K2768" s="14"/>
      <c r="N2768" s="14"/>
    </row>
    <row r="2769">
      <c r="K2769" s="14"/>
      <c r="N2769" s="14"/>
    </row>
    <row r="2770">
      <c r="K2770" s="14"/>
      <c r="N2770" s="14"/>
    </row>
    <row r="2771">
      <c r="K2771" s="14"/>
      <c r="N2771" s="14"/>
    </row>
    <row r="2772">
      <c r="K2772" s="14"/>
      <c r="N2772" s="14"/>
    </row>
    <row r="2773">
      <c r="K2773" s="14"/>
      <c r="N2773" s="14"/>
    </row>
    <row r="2774">
      <c r="K2774" s="14"/>
      <c r="N2774" s="14"/>
    </row>
    <row r="2775">
      <c r="K2775" s="14"/>
      <c r="N2775" s="14"/>
    </row>
    <row r="2776">
      <c r="K2776" s="14"/>
      <c r="N2776" s="14"/>
    </row>
    <row r="2777">
      <c r="K2777" s="14"/>
      <c r="N2777" s="14"/>
    </row>
    <row r="2778">
      <c r="K2778" s="14"/>
      <c r="N2778" s="14"/>
    </row>
    <row r="2779">
      <c r="K2779" s="14"/>
      <c r="N2779" s="14"/>
    </row>
    <row r="2780">
      <c r="K2780" s="14"/>
      <c r="N2780" s="14"/>
    </row>
    <row r="2781">
      <c r="K2781" s="14"/>
      <c r="N2781" s="14"/>
    </row>
    <row r="2782">
      <c r="K2782" s="14"/>
      <c r="N2782" s="14"/>
    </row>
    <row r="2783">
      <c r="K2783" s="14"/>
      <c r="N2783" s="14"/>
    </row>
    <row r="2784">
      <c r="K2784" s="14"/>
      <c r="N2784" s="14"/>
    </row>
    <row r="2785">
      <c r="K2785" s="14"/>
      <c r="N2785" s="14"/>
    </row>
    <row r="2786">
      <c r="K2786" s="14"/>
      <c r="N2786" s="14"/>
    </row>
    <row r="2787">
      <c r="K2787" s="14"/>
      <c r="N2787" s="14"/>
    </row>
    <row r="2788">
      <c r="K2788" s="14"/>
      <c r="N2788" s="14"/>
    </row>
    <row r="2789">
      <c r="K2789" s="14"/>
      <c r="N2789" s="14"/>
    </row>
    <row r="2790">
      <c r="K2790" s="14"/>
      <c r="N2790" s="14"/>
    </row>
    <row r="2791">
      <c r="K2791" s="14"/>
      <c r="N2791" s="14"/>
    </row>
    <row r="2792">
      <c r="K2792" s="14"/>
      <c r="N2792" s="14"/>
    </row>
    <row r="2793">
      <c r="K2793" s="14"/>
      <c r="N2793" s="14"/>
    </row>
    <row r="2794">
      <c r="K2794" s="14"/>
      <c r="N2794" s="14"/>
    </row>
    <row r="2795">
      <c r="K2795" s="14"/>
      <c r="N2795" s="14"/>
    </row>
    <row r="2796">
      <c r="K2796" s="14"/>
      <c r="N2796" s="14"/>
    </row>
    <row r="2797">
      <c r="K2797" s="14"/>
      <c r="N2797" s="14"/>
    </row>
    <row r="2798">
      <c r="K2798" s="14"/>
      <c r="N2798" s="14"/>
    </row>
    <row r="2799">
      <c r="K2799" s="14"/>
      <c r="N2799" s="14"/>
    </row>
    <row r="2800">
      <c r="K2800" s="14"/>
      <c r="N2800" s="14"/>
    </row>
    <row r="2801">
      <c r="K2801" s="14"/>
      <c r="N2801" s="14"/>
    </row>
    <row r="2802">
      <c r="K2802" s="14"/>
      <c r="N2802" s="14"/>
    </row>
    <row r="2803">
      <c r="K2803" s="14"/>
      <c r="N2803" s="14"/>
    </row>
    <row r="2804">
      <c r="K2804" s="14"/>
      <c r="N2804" s="14"/>
    </row>
    <row r="2805">
      <c r="K2805" s="14"/>
      <c r="N2805" s="14"/>
    </row>
    <row r="2806">
      <c r="K2806" s="14"/>
      <c r="N2806" s="14"/>
    </row>
    <row r="2807">
      <c r="K2807" s="14"/>
      <c r="N2807" s="14"/>
    </row>
    <row r="2808">
      <c r="K2808" s="14"/>
      <c r="N2808" s="14"/>
    </row>
    <row r="2809">
      <c r="K2809" s="14"/>
      <c r="N2809" s="14"/>
    </row>
    <row r="2810">
      <c r="K2810" s="14"/>
      <c r="N2810" s="14"/>
    </row>
    <row r="2811">
      <c r="K2811" s="14"/>
      <c r="N2811" s="14"/>
    </row>
    <row r="2812">
      <c r="K2812" s="14"/>
      <c r="N2812" s="14"/>
    </row>
    <row r="2813">
      <c r="K2813" s="14"/>
      <c r="N2813" s="14"/>
    </row>
    <row r="2814">
      <c r="K2814" s="14"/>
      <c r="N2814" s="14"/>
    </row>
    <row r="2815">
      <c r="K2815" s="14"/>
      <c r="N2815" s="14"/>
    </row>
    <row r="2816">
      <c r="K2816" s="14"/>
      <c r="N2816" s="14"/>
    </row>
    <row r="2817">
      <c r="K2817" s="14"/>
      <c r="N2817" s="14"/>
    </row>
    <row r="2818">
      <c r="K2818" s="14"/>
      <c r="N2818" s="14"/>
    </row>
    <row r="2819">
      <c r="K2819" s="14"/>
      <c r="N2819" s="14"/>
    </row>
    <row r="2820">
      <c r="K2820" s="14"/>
      <c r="N2820" s="14"/>
    </row>
    <row r="2821">
      <c r="K2821" s="14"/>
      <c r="N2821" s="14"/>
    </row>
    <row r="2822">
      <c r="K2822" s="14"/>
      <c r="N2822" s="14"/>
    </row>
    <row r="2823">
      <c r="K2823" s="14"/>
      <c r="N2823" s="14"/>
    </row>
    <row r="2824">
      <c r="K2824" s="14"/>
      <c r="N2824" s="14"/>
    </row>
    <row r="2825">
      <c r="K2825" s="14"/>
      <c r="N2825" s="14"/>
    </row>
    <row r="2826">
      <c r="K2826" s="14"/>
      <c r="N2826" s="14"/>
    </row>
    <row r="2827">
      <c r="K2827" s="14"/>
      <c r="N2827" s="14"/>
    </row>
    <row r="2828">
      <c r="K2828" s="14"/>
      <c r="N2828" s="14"/>
    </row>
    <row r="2829">
      <c r="K2829" s="14"/>
      <c r="N2829" s="14"/>
    </row>
    <row r="2830">
      <c r="K2830" s="14"/>
      <c r="N2830" s="14"/>
    </row>
    <row r="2831">
      <c r="K2831" s="14"/>
      <c r="N2831" s="14"/>
    </row>
    <row r="2832">
      <c r="K2832" s="14"/>
      <c r="N2832" s="14"/>
    </row>
    <row r="2833">
      <c r="K2833" s="14"/>
      <c r="N2833" s="14"/>
    </row>
    <row r="2834">
      <c r="K2834" s="14"/>
      <c r="N2834" s="14"/>
    </row>
    <row r="2835">
      <c r="K2835" s="14"/>
      <c r="N2835" s="14"/>
    </row>
    <row r="2836">
      <c r="K2836" s="14"/>
      <c r="N2836" s="14"/>
    </row>
    <row r="2837">
      <c r="K2837" s="14"/>
      <c r="N2837" s="14"/>
    </row>
    <row r="2838">
      <c r="K2838" s="14"/>
      <c r="N2838" s="14"/>
    </row>
    <row r="2839">
      <c r="K2839" s="14"/>
      <c r="N2839" s="14"/>
    </row>
    <row r="2840">
      <c r="K2840" s="14"/>
      <c r="N2840" s="14"/>
    </row>
    <row r="2841">
      <c r="K2841" s="14"/>
      <c r="N2841" s="14"/>
    </row>
    <row r="2842">
      <c r="K2842" s="14"/>
      <c r="N2842" s="14"/>
    </row>
    <row r="2843">
      <c r="K2843" s="14"/>
      <c r="N2843" s="14"/>
    </row>
    <row r="2844">
      <c r="K2844" s="14"/>
      <c r="N2844" s="14"/>
    </row>
    <row r="2845">
      <c r="K2845" s="14"/>
      <c r="N2845" s="14"/>
    </row>
    <row r="2846">
      <c r="K2846" s="14"/>
      <c r="N2846" s="14"/>
    </row>
    <row r="2847">
      <c r="K2847" s="14"/>
      <c r="N2847" s="14"/>
    </row>
    <row r="2848">
      <c r="K2848" s="14"/>
      <c r="N2848" s="14"/>
    </row>
    <row r="2849">
      <c r="K2849" s="14"/>
      <c r="N2849" s="14"/>
    </row>
    <row r="2850">
      <c r="K2850" s="14"/>
      <c r="N2850" s="14"/>
    </row>
    <row r="2851">
      <c r="K2851" s="14"/>
      <c r="N2851" s="14"/>
    </row>
    <row r="2852">
      <c r="K2852" s="14"/>
      <c r="N2852" s="14"/>
    </row>
    <row r="2853">
      <c r="K2853" s="14"/>
      <c r="N2853" s="14"/>
    </row>
    <row r="2854">
      <c r="K2854" s="14"/>
      <c r="N2854" s="14"/>
    </row>
    <row r="2855">
      <c r="K2855" s="14"/>
      <c r="N2855" s="14"/>
    </row>
    <row r="2856">
      <c r="K2856" s="14"/>
      <c r="N2856" s="14"/>
    </row>
    <row r="2857">
      <c r="K2857" s="14"/>
      <c r="N2857" s="14"/>
    </row>
    <row r="2858">
      <c r="K2858" s="14"/>
      <c r="N2858" s="14"/>
    </row>
    <row r="2859">
      <c r="K2859" s="14"/>
      <c r="N2859" s="14"/>
    </row>
    <row r="2860">
      <c r="K2860" s="14"/>
      <c r="N2860" s="14"/>
    </row>
    <row r="2861">
      <c r="K2861" s="14"/>
      <c r="N2861" s="14"/>
    </row>
    <row r="2862">
      <c r="K2862" s="14"/>
      <c r="N2862" s="14"/>
    </row>
    <row r="2863">
      <c r="K2863" s="14"/>
      <c r="N2863" s="14"/>
    </row>
    <row r="2864">
      <c r="K2864" s="14"/>
      <c r="N2864" s="14"/>
    </row>
    <row r="2865">
      <c r="K2865" s="14"/>
      <c r="N2865" s="14"/>
    </row>
    <row r="2866">
      <c r="K2866" s="14"/>
      <c r="N2866" s="14"/>
    </row>
    <row r="2867">
      <c r="K2867" s="14"/>
      <c r="N2867" s="14"/>
    </row>
    <row r="2868">
      <c r="K2868" s="14"/>
      <c r="N2868" s="14"/>
    </row>
    <row r="2869">
      <c r="K2869" s="14"/>
      <c r="N2869" s="14"/>
    </row>
    <row r="2870">
      <c r="K2870" s="14"/>
      <c r="N2870" s="14"/>
    </row>
    <row r="2871">
      <c r="K2871" s="14"/>
      <c r="N2871" s="14"/>
    </row>
    <row r="2872">
      <c r="K2872" s="14"/>
      <c r="N2872" s="14"/>
    </row>
    <row r="2873">
      <c r="K2873" s="14"/>
      <c r="N2873" s="14"/>
    </row>
    <row r="2874">
      <c r="K2874" s="14"/>
      <c r="N2874" s="14"/>
    </row>
    <row r="2875">
      <c r="K2875" s="14"/>
      <c r="N2875" s="14"/>
    </row>
    <row r="2876">
      <c r="K2876" s="14"/>
      <c r="N2876" s="14"/>
    </row>
    <row r="2877">
      <c r="K2877" s="14"/>
      <c r="N2877" s="14"/>
    </row>
    <row r="2878">
      <c r="K2878" s="14"/>
      <c r="N2878" s="14"/>
    </row>
    <row r="2879">
      <c r="K2879" s="14"/>
      <c r="N2879" s="14"/>
    </row>
    <row r="2880">
      <c r="K2880" s="14"/>
      <c r="N2880" s="14"/>
    </row>
    <row r="2881">
      <c r="K2881" s="14"/>
      <c r="N2881" s="14"/>
    </row>
    <row r="2882">
      <c r="K2882" s="14"/>
      <c r="N2882" s="14"/>
    </row>
    <row r="2883">
      <c r="K2883" s="14"/>
      <c r="N2883" s="14"/>
    </row>
    <row r="2884">
      <c r="K2884" s="14"/>
      <c r="N2884" s="14"/>
    </row>
    <row r="2885">
      <c r="K2885" s="14"/>
      <c r="N2885" s="14"/>
    </row>
    <row r="2886">
      <c r="K2886" s="14"/>
      <c r="N2886" s="14"/>
    </row>
    <row r="2887">
      <c r="K2887" s="14"/>
      <c r="N2887" s="14"/>
    </row>
    <row r="2888">
      <c r="K2888" s="14"/>
      <c r="N2888" s="14"/>
    </row>
    <row r="2889">
      <c r="K2889" s="14"/>
      <c r="N2889" s="14"/>
    </row>
    <row r="2890">
      <c r="K2890" s="14"/>
      <c r="N2890" s="14"/>
    </row>
    <row r="2891">
      <c r="K2891" s="14"/>
      <c r="N2891" s="14"/>
    </row>
    <row r="2892">
      <c r="K2892" s="14"/>
      <c r="N2892" s="14"/>
    </row>
    <row r="2893">
      <c r="K2893" s="14"/>
      <c r="N2893" s="14"/>
    </row>
    <row r="2894">
      <c r="K2894" s="14"/>
      <c r="N2894" s="14"/>
    </row>
    <row r="2895">
      <c r="K2895" s="14"/>
      <c r="N2895" s="14"/>
    </row>
    <row r="2896">
      <c r="K2896" s="14"/>
      <c r="N2896" s="14"/>
    </row>
    <row r="2897">
      <c r="K2897" s="14"/>
      <c r="N2897" s="14"/>
    </row>
    <row r="2898">
      <c r="K2898" s="14"/>
      <c r="N2898" s="14"/>
    </row>
    <row r="2899">
      <c r="K2899" s="14"/>
      <c r="N2899" s="14"/>
    </row>
    <row r="2900">
      <c r="K2900" s="14"/>
      <c r="N2900" s="14"/>
    </row>
    <row r="2901">
      <c r="K2901" s="14"/>
      <c r="N2901" s="14"/>
    </row>
    <row r="2902">
      <c r="K2902" s="14"/>
      <c r="N2902" s="14"/>
    </row>
    <row r="2903">
      <c r="K2903" s="14"/>
      <c r="N2903" s="14"/>
    </row>
    <row r="2904">
      <c r="K2904" s="14"/>
      <c r="N2904" s="14"/>
    </row>
    <row r="2905">
      <c r="K2905" s="14"/>
      <c r="N2905" s="14"/>
    </row>
    <row r="2906">
      <c r="K2906" s="14"/>
      <c r="N2906" s="14"/>
    </row>
    <row r="2907">
      <c r="K2907" s="14"/>
      <c r="N2907" s="14"/>
    </row>
    <row r="2908">
      <c r="K2908" s="14"/>
      <c r="N2908" s="14"/>
    </row>
    <row r="2909">
      <c r="K2909" s="14"/>
      <c r="N2909" s="14"/>
    </row>
    <row r="2910">
      <c r="K2910" s="14"/>
      <c r="N2910" s="14"/>
    </row>
    <row r="2911">
      <c r="K2911" s="14"/>
      <c r="N2911" s="14"/>
    </row>
    <row r="2912">
      <c r="K2912" s="14"/>
      <c r="N2912" s="14"/>
    </row>
    <row r="2913">
      <c r="K2913" s="14"/>
      <c r="N2913" s="14"/>
    </row>
    <row r="2914">
      <c r="K2914" s="14"/>
      <c r="N2914" s="14"/>
    </row>
    <row r="2915">
      <c r="K2915" s="14"/>
      <c r="N2915" s="14"/>
    </row>
    <row r="2916">
      <c r="K2916" s="14"/>
      <c r="N2916" s="14"/>
    </row>
    <row r="2917">
      <c r="K2917" s="14"/>
      <c r="N2917" s="14"/>
    </row>
    <row r="2918">
      <c r="K2918" s="14"/>
      <c r="N2918" s="14"/>
    </row>
    <row r="2919">
      <c r="K2919" s="14"/>
      <c r="N2919" s="14"/>
    </row>
    <row r="2920">
      <c r="K2920" s="14"/>
      <c r="N2920" s="14"/>
    </row>
    <row r="2921">
      <c r="K2921" s="14"/>
      <c r="N2921" s="14"/>
    </row>
    <row r="2922">
      <c r="K2922" s="14"/>
      <c r="N2922" s="14"/>
    </row>
    <row r="2923">
      <c r="K2923" s="14"/>
      <c r="N2923" s="14"/>
    </row>
    <row r="2924">
      <c r="K2924" s="14"/>
      <c r="N2924" s="14"/>
    </row>
    <row r="2925">
      <c r="K2925" s="14"/>
      <c r="N2925" s="14"/>
    </row>
    <row r="2926">
      <c r="K2926" s="14"/>
      <c r="N2926" s="14"/>
    </row>
    <row r="2927">
      <c r="K2927" s="14"/>
      <c r="N2927" s="14"/>
    </row>
    <row r="2928">
      <c r="K2928" s="14"/>
      <c r="N2928" s="14"/>
    </row>
    <row r="2929">
      <c r="K2929" s="14"/>
      <c r="N2929" s="14"/>
    </row>
    <row r="2930">
      <c r="K2930" s="14"/>
      <c r="N2930" s="14"/>
    </row>
    <row r="2931">
      <c r="K2931" s="14"/>
      <c r="N2931" s="14"/>
    </row>
    <row r="2932">
      <c r="K2932" s="14"/>
      <c r="N2932" s="14"/>
    </row>
    <row r="2933">
      <c r="K2933" s="14"/>
      <c r="N2933" s="14"/>
    </row>
    <row r="2934">
      <c r="K2934" s="14"/>
      <c r="N2934" s="14"/>
    </row>
    <row r="2935">
      <c r="K2935" s="14"/>
      <c r="N2935" s="14"/>
    </row>
    <row r="2936">
      <c r="K2936" s="14"/>
      <c r="N2936" s="14"/>
    </row>
    <row r="2937">
      <c r="K2937" s="14"/>
      <c r="N2937" s="14"/>
    </row>
    <row r="2938">
      <c r="K2938" s="14"/>
      <c r="N2938" s="14"/>
    </row>
    <row r="2939">
      <c r="K2939" s="14"/>
      <c r="N2939" s="14"/>
    </row>
    <row r="2940">
      <c r="K2940" s="14"/>
      <c r="N2940" s="14"/>
    </row>
    <row r="2941">
      <c r="K2941" s="14"/>
      <c r="N2941" s="14"/>
    </row>
    <row r="2942">
      <c r="K2942" s="14"/>
      <c r="N2942" s="14"/>
    </row>
    <row r="2943">
      <c r="K2943" s="14"/>
      <c r="N2943" s="14"/>
    </row>
    <row r="2944">
      <c r="K2944" s="14"/>
      <c r="N2944" s="14"/>
    </row>
    <row r="2945">
      <c r="K2945" s="14"/>
      <c r="N2945" s="14"/>
    </row>
    <row r="2946">
      <c r="K2946" s="14"/>
      <c r="N2946" s="14"/>
    </row>
    <row r="2947">
      <c r="K2947" s="14"/>
      <c r="N2947" s="14"/>
    </row>
    <row r="2948">
      <c r="K2948" s="14"/>
      <c r="N2948" s="14"/>
    </row>
    <row r="2949">
      <c r="K2949" s="14"/>
      <c r="N2949" s="14"/>
    </row>
    <row r="2950">
      <c r="K2950" s="14"/>
      <c r="N2950" s="14"/>
    </row>
    <row r="2951">
      <c r="K2951" s="14"/>
      <c r="N2951" s="14"/>
    </row>
    <row r="2952">
      <c r="K2952" s="14"/>
      <c r="N2952" s="14"/>
    </row>
    <row r="2953">
      <c r="K2953" s="14"/>
      <c r="N2953" s="14"/>
    </row>
    <row r="2954">
      <c r="K2954" s="14"/>
      <c r="N2954" s="14"/>
    </row>
    <row r="2955">
      <c r="K2955" s="14"/>
      <c r="N2955" s="14"/>
    </row>
    <row r="2956">
      <c r="K2956" s="14"/>
      <c r="N2956" s="14"/>
    </row>
    <row r="2957">
      <c r="K2957" s="14"/>
      <c r="N2957" s="14"/>
    </row>
    <row r="2958">
      <c r="K2958" s="14"/>
      <c r="N2958" s="14"/>
    </row>
    <row r="2959">
      <c r="K2959" s="14"/>
      <c r="N2959" s="14"/>
    </row>
    <row r="2960">
      <c r="K2960" s="14"/>
      <c r="N2960" s="14"/>
    </row>
    <row r="2961">
      <c r="K2961" s="14"/>
      <c r="N2961" s="14"/>
    </row>
    <row r="2962">
      <c r="K2962" s="14"/>
      <c r="N2962" s="14"/>
    </row>
    <row r="2963">
      <c r="K2963" s="14"/>
      <c r="N2963" s="14"/>
    </row>
    <row r="2964">
      <c r="K2964" s="14"/>
      <c r="N2964" s="14"/>
    </row>
    <row r="2965">
      <c r="K2965" s="14"/>
      <c r="N2965" s="14"/>
    </row>
    <row r="2966">
      <c r="K2966" s="14"/>
      <c r="N2966" s="14"/>
    </row>
    <row r="2967">
      <c r="K2967" s="14"/>
      <c r="N2967" s="14"/>
    </row>
    <row r="2968">
      <c r="K2968" s="14"/>
      <c r="N2968" s="14"/>
    </row>
    <row r="2969">
      <c r="K2969" s="14"/>
      <c r="N2969" s="14"/>
    </row>
    <row r="2970">
      <c r="K2970" s="14"/>
      <c r="N2970" s="14"/>
    </row>
    <row r="2971">
      <c r="K2971" s="14"/>
      <c r="N2971" s="14"/>
    </row>
    <row r="2972">
      <c r="K2972" s="14"/>
      <c r="N2972" s="14"/>
    </row>
    <row r="2973">
      <c r="K2973" s="14"/>
      <c r="N2973" s="14"/>
    </row>
    <row r="2974">
      <c r="K2974" s="14"/>
      <c r="N2974" s="14"/>
    </row>
    <row r="2975">
      <c r="K2975" s="14"/>
      <c r="N2975" s="14"/>
    </row>
    <row r="2976">
      <c r="K2976" s="14"/>
      <c r="N2976" s="14"/>
    </row>
    <row r="2977">
      <c r="K2977" s="14"/>
      <c r="N2977" s="14"/>
    </row>
    <row r="2978">
      <c r="K2978" s="14"/>
      <c r="N2978" s="14"/>
    </row>
    <row r="2979">
      <c r="K2979" s="14"/>
      <c r="N2979" s="14"/>
    </row>
    <row r="2980">
      <c r="K2980" s="14"/>
      <c r="N2980" s="14"/>
    </row>
    <row r="2981">
      <c r="K2981" s="14"/>
      <c r="N2981" s="14"/>
    </row>
    <row r="2982">
      <c r="K2982" s="14"/>
      <c r="N2982" s="14"/>
    </row>
    <row r="2983">
      <c r="K2983" s="14"/>
      <c r="N2983" s="14"/>
    </row>
    <row r="2984">
      <c r="K2984" s="14"/>
      <c r="N2984" s="14"/>
    </row>
    <row r="2985">
      <c r="K2985" s="14"/>
      <c r="N2985" s="14"/>
    </row>
    <row r="2986">
      <c r="K2986" s="14"/>
      <c r="N2986" s="14"/>
    </row>
    <row r="2987">
      <c r="K2987" s="14"/>
      <c r="N2987" s="14"/>
    </row>
    <row r="2988">
      <c r="K2988" s="14"/>
      <c r="N2988" s="14"/>
    </row>
    <row r="2989">
      <c r="K2989" s="14"/>
      <c r="N2989" s="14"/>
    </row>
    <row r="2990">
      <c r="K2990" s="14"/>
      <c r="N2990" s="14"/>
    </row>
    <row r="2991">
      <c r="K2991" s="14"/>
      <c r="N2991" s="14"/>
    </row>
    <row r="2992">
      <c r="K2992" s="14"/>
      <c r="N2992" s="14"/>
    </row>
    <row r="2993">
      <c r="K2993" s="14"/>
      <c r="N2993" s="14"/>
    </row>
    <row r="2994">
      <c r="K2994" s="14"/>
      <c r="N2994" s="14"/>
    </row>
    <row r="2995">
      <c r="K2995" s="14"/>
      <c r="N2995" s="14"/>
    </row>
    <row r="2996">
      <c r="K2996" s="14"/>
      <c r="N2996" s="14"/>
    </row>
    <row r="2997">
      <c r="K2997" s="14"/>
      <c r="N2997" s="14"/>
    </row>
    <row r="2998">
      <c r="K2998" s="14"/>
      <c r="N2998" s="14"/>
    </row>
    <row r="2999">
      <c r="K2999" s="14"/>
      <c r="N2999" s="14"/>
    </row>
    <row r="3000">
      <c r="K3000" s="14"/>
      <c r="N3000" s="14"/>
    </row>
    <row r="3001">
      <c r="K3001" s="14"/>
      <c r="N3001" s="14"/>
    </row>
    <row r="3002">
      <c r="K3002" s="14"/>
      <c r="N3002" s="14"/>
    </row>
    <row r="3003">
      <c r="K3003" s="14"/>
      <c r="N3003" s="14"/>
    </row>
    <row r="3004">
      <c r="K3004" s="14"/>
      <c r="N3004" s="14"/>
    </row>
    <row r="3005">
      <c r="K3005" s="14"/>
      <c r="N3005" s="14"/>
    </row>
    <row r="3006">
      <c r="K3006" s="14"/>
      <c r="N3006" s="14"/>
    </row>
    <row r="3007">
      <c r="K3007" s="14"/>
      <c r="N3007" s="14"/>
    </row>
    <row r="3008">
      <c r="K3008" s="14"/>
      <c r="N3008" s="14"/>
    </row>
    <row r="3009">
      <c r="K3009" s="14"/>
      <c r="N3009" s="14"/>
    </row>
    <row r="3010">
      <c r="K3010" s="14"/>
      <c r="N3010" s="14"/>
    </row>
    <row r="3011">
      <c r="K3011" s="14"/>
      <c r="N3011" s="14"/>
    </row>
    <row r="3012">
      <c r="K3012" s="14"/>
      <c r="N3012" s="14"/>
    </row>
    <row r="3013">
      <c r="K3013" s="14"/>
      <c r="N3013" s="14"/>
    </row>
    <row r="3014">
      <c r="K3014" s="14"/>
      <c r="N3014" s="14"/>
    </row>
    <row r="3015">
      <c r="K3015" s="14"/>
      <c r="N3015" s="14"/>
    </row>
    <row r="3016">
      <c r="K3016" s="14"/>
      <c r="N3016" s="14"/>
    </row>
    <row r="3017">
      <c r="K3017" s="14"/>
      <c r="N3017" s="14"/>
    </row>
    <row r="3018">
      <c r="K3018" s="14"/>
      <c r="N3018" s="14"/>
    </row>
    <row r="3019">
      <c r="K3019" s="14"/>
      <c r="N3019" s="14"/>
    </row>
    <row r="3020">
      <c r="K3020" s="14"/>
      <c r="N3020" s="14"/>
    </row>
    <row r="3021">
      <c r="K3021" s="14"/>
      <c r="N3021" s="14"/>
    </row>
    <row r="3022">
      <c r="K3022" s="14"/>
      <c r="N3022" s="14"/>
    </row>
    <row r="3023">
      <c r="K3023" s="14"/>
      <c r="N3023" s="14"/>
    </row>
    <row r="3024">
      <c r="K3024" s="14"/>
      <c r="N3024" s="14"/>
    </row>
    <row r="3025">
      <c r="K3025" s="14"/>
      <c r="N3025" s="14"/>
    </row>
    <row r="3026">
      <c r="K3026" s="14"/>
      <c r="N3026" s="14"/>
    </row>
    <row r="3027">
      <c r="K3027" s="14"/>
      <c r="N3027" s="14"/>
    </row>
    <row r="3028">
      <c r="K3028" s="14"/>
      <c r="N3028" s="14"/>
    </row>
    <row r="3029">
      <c r="K3029" s="14"/>
      <c r="N3029" s="14"/>
    </row>
    <row r="3030">
      <c r="K3030" s="14"/>
      <c r="N3030" s="14"/>
    </row>
    <row r="3031">
      <c r="K3031" s="14"/>
      <c r="N3031" s="14"/>
    </row>
    <row r="3032">
      <c r="K3032" s="14"/>
      <c r="N3032" s="14"/>
    </row>
    <row r="3033">
      <c r="K3033" s="14"/>
      <c r="N3033" s="14"/>
    </row>
    <row r="3034">
      <c r="K3034" s="14"/>
      <c r="N3034" s="14"/>
    </row>
    <row r="3035">
      <c r="K3035" s="14"/>
      <c r="N3035" s="14"/>
    </row>
    <row r="3036">
      <c r="K3036" s="14"/>
      <c r="N3036" s="14"/>
    </row>
    <row r="3037">
      <c r="K3037" s="14"/>
      <c r="N3037" s="14"/>
    </row>
    <row r="3038">
      <c r="K3038" s="14"/>
      <c r="N3038" s="14"/>
    </row>
    <row r="3039">
      <c r="K3039" s="14"/>
      <c r="N3039" s="14"/>
    </row>
    <row r="3040">
      <c r="K3040" s="14"/>
      <c r="N3040" s="14"/>
    </row>
    <row r="3041">
      <c r="K3041" s="14"/>
      <c r="N3041" s="14"/>
    </row>
    <row r="3042">
      <c r="K3042" s="14"/>
      <c r="N3042" s="14"/>
    </row>
    <row r="3043">
      <c r="K3043" s="14"/>
      <c r="N3043" s="14"/>
    </row>
    <row r="3044">
      <c r="K3044" s="14"/>
      <c r="N3044" s="14"/>
    </row>
    <row r="3045">
      <c r="K3045" s="14"/>
      <c r="N3045" s="14"/>
    </row>
    <row r="3046">
      <c r="K3046" s="14"/>
      <c r="N3046" s="14"/>
    </row>
    <row r="3047">
      <c r="K3047" s="14"/>
      <c r="N3047" s="14"/>
    </row>
    <row r="3048">
      <c r="K3048" s="14"/>
      <c r="N3048" s="14"/>
    </row>
    <row r="3049">
      <c r="K3049" s="14"/>
      <c r="N3049" s="14"/>
    </row>
    <row r="3050">
      <c r="K3050" s="14"/>
      <c r="N3050" s="14"/>
    </row>
    <row r="3051">
      <c r="K3051" s="14"/>
      <c r="N3051" s="14"/>
    </row>
    <row r="3052">
      <c r="K3052" s="14"/>
      <c r="N3052" s="14"/>
    </row>
    <row r="3053">
      <c r="K3053" s="14"/>
      <c r="N3053" s="14"/>
    </row>
    <row r="3054">
      <c r="K3054" s="14"/>
      <c r="N3054" s="14"/>
    </row>
    <row r="3055">
      <c r="K3055" s="14"/>
      <c r="N3055" s="14"/>
    </row>
    <row r="3056">
      <c r="K3056" s="14"/>
      <c r="N3056" s="14"/>
    </row>
    <row r="3057">
      <c r="K3057" s="14"/>
      <c r="N3057" s="14"/>
    </row>
    <row r="3058">
      <c r="K3058" s="14"/>
      <c r="N3058" s="14"/>
    </row>
    <row r="3059">
      <c r="K3059" s="14"/>
      <c r="N3059" s="14"/>
    </row>
    <row r="3060">
      <c r="K3060" s="14"/>
      <c r="N3060" s="14"/>
    </row>
    <row r="3061">
      <c r="K3061" s="14"/>
      <c r="N3061" s="14"/>
    </row>
    <row r="3062">
      <c r="K3062" s="14"/>
      <c r="N3062" s="14"/>
    </row>
    <row r="3063">
      <c r="K3063" s="14"/>
      <c r="N3063" s="14"/>
    </row>
    <row r="3064">
      <c r="K3064" s="14"/>
      <c r="N3064" s="14"/>
    </row>
    <row r="3065">
      <c r="K3065" s="14"/>
      <c r="N3065" s="14"/>
    </row>
    <row r="3066">
      <c r="K3066" s="14"/>
      <c r="N3066" s="14"/>
    </row>
    <row r="3067">
      <c r="K3067" s="14"/>
      <c r="N3067" s="14"/>
    </row>
    <row r="3068">
      <c r="K3068" s="14"/>
      <c r="N3068" s="14"/>
    </row>
    <row r="3069">
      <c r="K3069" s="14"/>
      <c r="N3069" s="14"/>
    </row>
    <row r="3070">
      <c r="K3070" s="14"/>
      <c r="N3070" s="14"/>
    </row>
    <row r="3071">
      <c r="K3071" s="14"/>
      <c r="N3071" s="14"/>
    </row>
    <row r="3072">
      <c r="K3072" s="14"/>
      <c r="N3072" s="14"/>
    </row>
    <row r="3073">
      <c r="K3073" s="14"/>
      <c r="N3073" s="14"/>
    </row>
    <row r="3074">
      <c r="K3074" s="14"/>
      <c r="N3074" s="14"/>
    </row>
    <row r="3075">
      <c r="K3075" s="14"/>
      <c r="N3075" s="14"/>
    </row>
    <row r="3076">
      <c r="K3076" s="14"/>
      <c r="N3076" s="14"/>
    </row>
    <row r="3077">
      <c r="K3077" s="14"/>
      <c r="N3077" s="14"/>
    </row>
    <row r="3078">
      <c r="K3078" s="14"/>
      <c r="N3078" s="14"/>
    </row>
    <row r="3079">
      <c r="K3079" s="14"/>
      <c r="N3079" s="14"/>
    </row>
    <row r="3080">
      <c r="K3080" s="14"/>
      <c r="N3080" s="14"/>
    </row>
    <row r="3081">
      <c r="K3081" s="14"/>
      <c r="N3081" s="14"/>
    </row>
    <row r="3082">
      <c r="K3082" s="14"/>
      <c r="N3082" s="14"/>
    </row>
    <row r="3083">
      <c r="K3083" s="14"/>
      <c r="N3083" s="14"/>
    </row>
    <row r="3084">
      <c r="K3084" s="14"/>
      <c r="N3084" s="14"/>
    </row>
    <row r="3085">
      <c r="K3085" s="14"/>
      <c r="N3085" s="14"/>
    </row>
    <row r="3086">
      <c r="K3086" s="14"/>
      <c r="N3086" s="14"/>
    </row>
    <row r="3087">
      <c r="K3087" s="14"/>
      <c r="N3087" s="14"/>
    </row>
    <row r="3088">
      <c r="K3088" s="14"/>
      <c r="N3088" s="14"/>
    </row>
    <row r="3089">
      <c r="K3089" s="14"/>
      <c r="N3089" s="14"/>
    </row>
    <row r="3090">
      <c r="K3090" s="14"/>
      <c r="N3090" s="14"/>
    </row>
    <row r="3091">
      <c r="K3091" s="14"/>
      <c r="N3091" s="14"/>
    </row>
    <row r="3092">
      <c r="K3092" s="14"/>
      <c r="N3092" s="14"/>
    </row>
    <row r="3093">
      <c r="K3093" s="14"/>
      <c r="N3093" s="14"/>
    </row>
    <row r="3094">
      <c r="K3094" s="14"/>
      <c r="N3094" s="14"/>
    </row>
    <row r="3095">
      <c r="K3095" s="14"/>
      <c r="N3095" s="14"/>
    </row>
    <row r="3096">
      <c r="K3096" s="14"/>
      <c r="N3096" s="14"/>
    </row>
    <row r="3097">
      <c r="K3097" s="14"/>
      <c r="N3097" s="14"/>
    </row>
    <row r="3098">
      <c r="K3098" s="14"/>
      <c r="N3098" s="14"/>
    </row>
    <row r="3099">
      <c r="K3099" s="14"/>
      <c r="N3099" s="14"/>
    </row>
    <row r="3100">
      <c r="K3100" s="14"/>
      <c r="N3100" s="14"/>
    </row>
    <row r="3101">
      <c r="K3101" s="14"/>
      <c r="N3101" s="14"/>
    </row>
    <row r="3102">
      <c r="K3102" s="14"/>
      <c r="N3102" s="14"/>
    </row>
    <row r="3103">
      <c r="K3103" s="14"/>
      <c r="N3103" s="14"/>
    </row>
    <row r="3104">
      <c r="K3104" s="14"/>
      <c r="N3104" s="14"/>
    </row>
    <row r="3105">
      <c r="K3105" s="14"/>
      <c r="N3105" s="14"/>
    </row>
    <row r="3106">
      <c r="K3106" s="14"/>
      <c r="N3106" s="14"/>
    </row>
    <row r="3107">
      <c r="K3107" s="14"/>
      <c r="N3107" s="14"/>
    </row>
    <row r="3108">
      <c r="K3108" s="14"/>
      <c r="N3108" s="14"/>
    </row>
    <row r="3109">
      <c r="K3109" s="14"/>
      <c r="N3109" s="14"/>
    </row>
    <row r="3110">
      <c r="K3110" s="14"/>
      <c r="N3110" s="14"/>
    </row>
    <row r="3111">
      <c r="K3111" s="14"/>
      <c r="N3111" s="14"/>
    </row>
    <row r="3112">
      <c r="K3112" s="14"/>
      <c r="N3112" s="14"/>
    </row>
    <row r="3113">
      <c r="K3113" s="14"/>
      <c r="N3113" s="14"/>
    </row>
    <row r="3114">
      <c r="K3114" s="14"/>
      <c r="N3114" s="14"/>
    </row>
    <row r="3115">
      <c r="K3115" s="14"/>
      <c r="N3115" s="14"/>
    </row>
    <row r="3116">
      <c r="K3116" s="14"/>
      <c r="N3116" s="14"/>
    </row>
    <row r="3117">
      <c r="K3117" s="14"/>
      <c r="N3117" s="14"/>
    </row>
    <row r="3118">
      <c r="C3118" s="14"/>
      <c r="K3118" s="14"/>
      <c r="N3118" s="14"/>
    </row>
    <row r="3119">
      <c r="C3119" s="14"/>
      <c r="K3119" s="14"/>
      <c r="N3119" s="14"/>
    </row>
    <row r="3120">
      <c r="C3120" s="14"/>
      <c r="K3120" s="14"/>
      <c r="N3120" s="14"/>
    </row>
    <row r="3121">
      <c r="C3121" s="14"/>
      <c r="K3121" s="14"/>
      <c r="N3121" s="14"/>
    </row>
    <row r="3122">
      <c r="C3122" s="14"/>
      <c r="K3122" s="14"/>
      <c r="N3122" s="14"/>
    </row>
    <row r="3123">
      <c r="C3123" s="14"/>
      <c r="K3123" s="14"/>
      <c r="N3123" s="14"/>
    </row>
    <row r="3124">
      <c r="C3124" s="14"/>
      <c r="K3124" s="14"/>
      <c r="N3124" s="14"/>
    </row>
    <row r="3125">
      <c r="C3125" s="14"/>
      <c r="K3125" s="14"/>
      <c r="N3125" s="14"/>
    </row>
    <row r="3126">
      <c r="C3126" s="14"/>
      <c r="K3126" s="14"/>
      <c r="N3126" s="14"/>
    </row>
    <row r="3127">
      <c r="C3127" s="14"/>
      <c r="K3127" s="14"/>
      <c r="N3127" s="14"/>
    </row>
    <row r="3128">
      <c r="C3128" s="14"/>
      <c r="K3128" s="14"/>
      <c r="N3128" s="14"/>
    </row>
    <row r="3129">
      <c r="C3129" s="14"/>
      <c r="K3129" s="14"/>
      <c r="N3129" s="14"/>
    </row>
    <row r="3130">
      <c r="C3130" s="14"/>
      <c r="K3130" s="14"/>
      <c r="N3130" s="14"/>
    </row>
    <row r="3131">
      <c r="C3131" s="14"/>
      <c r="K3131" s="14"/>
      <c r="N3131" s="14"/>
    </row>
    <row r="3132">
      <c r="C3132" s="14"/>
      <c r="K3132" s="14"/>
      <c r="N3132" s="14"/>
    </row>
    <row r="3133">
      <c r="C3133" s="14"/>
      <c r="K3133" s="14"/>
      <c r="N3133" s="14"/>
    </row>
    <row r="3134">
      <c r="C3134" s="14"/>
      <c r="K3134" s="14"/>
      <c r="N3134" s="14"/>
    </row>
    <row r="3135">
      <c r="C3135" s="14"/>
      <c r="K3135" s="14"/>
      <c r="N3135" s="14"/>
    </row>
    <row r="3136">
      <c r="C3136" s="14"/>
      <c r="K3136" s="14"/>
      <c r="N3136" s="14"/>
    </row>
    <row r="3137">
      <c r="C3137" s="14"/>
      <c r="K3137" s="14"/>
      <c r="N3137" s="14"/>
    </row>
    <row r="3138">
      <c r="C3138" s="14"/>
      <c r="K3138" s="14"/>
      <c r="N3138" s="14"/>
    </row>
    <row r="3139">
      <c r="C3139" s="14"/>
      <c r="K3139" s="14"/>
      <c r="N3139" s="14"/>
    </row>
    <row r="3140">
      <c r="C3140" s="14"/>
      <c r="K3140" s="14"/>
      <c r="N3140" s="14"/>
    </row>
    <row r="3141">
      <c r="C3141" s="14"/>
      <c r="K3141" s="14"/>
      <c r="N3141" s="14"/>
    </row>
    <row r="3142">
      <c r="C3142" s="14"/>
      <c r="K3142" s="14"/>
      <c r="N3142" s="14"/>
    </row>
    <row r="3143">
      <c r="C3143" s="14"/>
      <c r="K3143" s="14"/>
      <c r="N3143" s="14"/>
    </row>
    <row r="3144">
      <c r="C3144" s="14"/>
      <c r="K3144" s="14"/>
      <c r="N3144" s="14"/>
    </row>
    <row r="3145">
      <c r="C3145" s="14"/>
      <c r="K3145" s="14"/>
      <c r="N3145" s="14"/>
    </row>
    <row r="3146">
      <c r="C3146" s="14"/>
      <c r="K3146" s="14"/>
      <c r="N3146" s="14"/>
    </row>
    <row r="3147">
      <c r="C3147" s="14"/>
      <c r="K3147" s="14"/>
      <c r="N3147" s="14"/>
    </row>
    <row r="3148">
      <c r="C3148" s="14"/>
      <c r="K3148" s="14"/>
      <c r="N3148" s="14"/>
    </row>
    <row r="3149">
      <c r="C3149" s="14"/>
      <c r="K3149" s="14"/>
      <c r="N3149" s="14"/>
    </row>
    <row r="3150">
      <c r="C3150" s="14"/>
      <c r="K3150" s="14"/>
      <c r="N3150" s="14"/>
    </row>
    <row r="3151">
      <c r="C3151" s="14"/>
      <c r="K3151" s="14"/>
      <c r="N3151" s="14"/>
    </row>
    <row r="3152">
      <c r="C3152" s="14"/>
      <c r="K3152" s="14"/>
      <c r="N3152" s="14"/>
    </row>
    <row r="3153">
      <c r="C3153" s="14"/>
      <c r="K3153" s="14"/>
      <c r="N3153" s="14"/>
    </row>
    <row r="3154">
      <c r="C3154" s="14"/>
      <c r="K3154" s="14"/>
      <c r="N3154" s="14"/>
    </row>
    <row r="3155">
      <c r="C3155" s="14"/>
      <c r="K3155" s="14"/>
      <c r="N3155" s="14"/>
    </row>
    <row r="3156">
      <c r="C3156" s="14"/>
      <c r="K3156" s="14"/>
      <c r="N3156" s="14"/>
    </row>
    <row r="3157">
      <c r="C3157" s="14"/>
      <c r="K3157" s="14"/>
      <c r="N3157" s="14"/>
    </row>
    <row r="3158">
      <c r="C3158" s="14"/>
      <c r="K3158" s="14"/>
      <c r="N3158" s="14"/>
    </row>
    <row r="3159">
      <c r="C3159" s="14"/>
      <c r="K3159" s="14"/>
      <c r="N3159" s="14"/>
    </row>
    <row r="3160">
      <c r="C3160" s="14"/>
      <c r="K3160" s="14"/>
      <c r="N3160" s="14"/>
    </row>
    <row r="3161">
      <c r="C3161" s="14"/>
      <c r="K3161" s="14"/>
      <c r="N3161" s="14"/>
    </row>
    <row r="3162">
      <c r="C3162" s="14"/>
      <c r="K3162" s="14"/>
      <c r="N3162" s="14"/>
    </row>
    <row r="3163">
      <c r="C3163" s="14"/>
      <c r="K3163" s="14"/>
      <c r="N3163" s="14"/>
    </row>
    <row r="3164">
      <c r="C3164" s="14"/>
      <c r="K3164" s="14"/>
      <c r="N3164" s="14"/>
    </row>
    <row r="3165">
      <c r="C3165" s="14"/>
      <c r="K3165" s="14"/>
      <c r="N3165" s="14"/>
    </row>
    <row r="3166">
      <c r="C3166" s="14"/>
      <c r="K3166" s="14"/>
      <c r="N3166" s="14"/>
    </row>
    <row r="3167">
      <c r="C3167" s="14"/>
      <c r="K3167" s="14"/>
      <c r="N3167" s="14"/>
    </row>
    <row r="3168">
      <c r="C3168" s="14"/>
      <c r="K3168" s="14"/>
      <c r="N3168" s="14"/>
    </row>
    <row r="3169">
      <c r="C3169" s="14"/>
      <c r="K3169" s="14"/>
      <c r="N3169" s="14"/>
    </row>
    <row r="3170">
      <c r="C3170" s="14"/>
      <c r="K3170" s="14"/>
      <c r="N3170" s="14"/>
    </row>
    <row r="3171">
      <c r="C3171" s="14"/>
      <c r="K3171" s="14"/>
      <c r="N3171" s="14"/>
    </row>
    <row r="3172">
      <c r="C3172" s="14"/>
      <c r="K3172" s="14"/>
      <c r="N3172" s="14"/>
    </row>
    <row r="3173">
      <c r="C3173" s="14"/>
      <c r="K3173" s="14"/>
      <c r="N3173" s="14"/>
    </row>
    <row r="3174">
      <c r="C3174" s="14"/>
      <c r="K3174" s="14"/>
      <c r="N3174" s="14"/>
    </row>
    <row r="3175">
      <c r="C3175" s="14"/>
      <c r="K3175" s="14"/>
      <c r="N3175" s="14"/>
    </row>
    <row r="3176">
      <c r="C3176" s="14"/>
      <c r="K3176" s="14"/>
      <c r="N3176" s="14"/>
    </row>
    <row r="3177">
      <c r="C3177" s="14"/>
      <c r="K3177" s="14"/>
      <c r="N3177" s="14"/>
    </row>
    <row r="3178">
      <c r="C3178" s="14"/>
      <c r="K3178" s="14"/>
      <c r="N3178" s="14"/>
    </row>
    <row r="3179">
      <c r="C3179" s="14"/>
      <c r="K3179" s="14"/>
      <c r="N3179" s="14"/>
    </row>
    <row r="3180">
      <c r="C3180" s="14"/>
      <c r="K3180" s="14"/>
      <c r="N3180" s="14"/>
    </row>
    <row r="3181">
      <c r="C3181" s="14"/>
      <c r="K3181" s="14"/>
      <c r="N3181" s="14"/>
    </row>
    <row r="3182">
      <c r="C3182" s="14"/>
      <c r="K3182" s="14"/>
      <c r="N3182" s="14"/>
    </row>
    <row r="3183">
      <c r="C3183" s="14"/>
      <c r="K3183" s="14"/>
      <c r="N3183" s="14"/>
    </row>
    <row r="3184">
      <c r="C3184" s="14"/>
      <c r="K3184" s="14"/>
      <c r="N3184" s="14"/>
    </row>
    <row r="3185">
      <c r="C3185" s="14"/>
      <c r="K3185" s="14"/>
      <c r="N3185" s="14"/>
    </row>
    <row r="3186">
      <c r="C3186" s="14"/>
      <c r="K3186" s="14"/>
      <c r="N3186" s="14"/>
    </row>
    <row r="3187">
      <c r="C3187" s="14"/>
      <c r="K3187" s="14"/>
      <c r="N3187" s="14"/>
    </row>
    <row r="3188">
      <c r="C3188" s="14"/>
      <c r="K3188" s="14"/>
      <c r="N3188" s="14"/>
    </row>
    <row r="3189">
      <c r="C3189" s="14"/>
      <c r="K3189" s="14"/>
      <c r="N3189" s="14"/>
    </row>
    <row r="3190">
      <c r="C3190" s="14"/>
      <c r="K3190" s="14"/>
      <c r="N3190" s="14"/>
    </row>
    <row r="3191">
      <c r="C3191" s="14"/>
      <c r="K3191" s="14"/>
      <c r="N3191" s="14"/>
    </row>
    <row r="3192">
      <c r="C3192" s="14"/>
      <c r="K3192" s="14"/>
      <c r="N3192" s="14"/>
    </row>
    <row r="3193">
      <c r="C3193" s="14"/>
      <c r="K3193" s="14"/>
      <c r="N3193" s="14"/>
    </row>
    <row r="3194">
      <c r="C3194" s="14"/>
      <c r="K3194" s="14"/>
      <c r="N3194" s="14"/>
    </row>
    <row r="3195">
      <c r="C3195" s="14"/>
      <c r="K3195" s="14"/>
      <c r="N3195" s="14"/>
    </row>
    <row r="3196">
      <c r="C3196" s="14"/>
      <c r="K3196" s="14"/>
      <c r="N3196" s="14"/>
    </row>
    <row r="3197">
      <c r="C3197" s="14"/>
      <c r="K3197" s="14"/>
      <c r="N3197" s="14"/>
    </row>
    <row r="3198">
      <c r="C3198" s="14"/>
      <c r="K3198" s="14"/>
      <c r="N3198" s="14"/>
    </row>
    <row r="3199">
      <c r="C3199" s="14"/>
      <c r="K3199" s="14"/>
      <c r="N3199" s="14"/>
    </row>
    <row r="3200">
      <c r="C3200" s="14"/>
      <c r="K3200" s="14"/>
      <c r="N3200" s="14"/>
    </row>
    <row r="3201">
      <c r="C3201" s="14"/>
      <c r="K3201" s="14"/>
      <c r="N3201" s="14"/>
    </row>
    <row r="3202">
      <c r="C3202" s="14"/>
      <c r="K3202" s="14"/>
      <c r="N3202" s="14"/>
    </row>
    <row r="3203">
      <c r="C3203" s="14"/>
      <c r="K3203" s="14"/>
      <c r="N3203" s="14"/>
    </row>
    <row r="3204">
      <c r="C3204" s="14"/>
      <c r="K3204" s="14"/>
      <c r="N3204" s="14"/>
    </row>
    <row r="3205">
      <c r="C3205" s="14"/>
      <c r="K3205" s="14"/>
      <c r="N3205" s="14"/>
    </row>
    <row r="3206">
      <c r="C3206" s="14"/>
      <c r="K3206" s="14"/>
      <c r="N3206" s="14"/>
    </row>
    <row r="3207">
      <c r="C3207" s="14"/>
      <c r="K3207" s="14"/>
      <c r="N3207" s="14"/>
    </row>
    <row r="3208">
      <c r="C3208" s="14"/>
      <c r="K3208" s="14"/>
      <c r="N3208" s="14"/>
    </row>
    <row r="3209">
      <c r="C3209" s="14"/>
      <c r="K3209" s="14"/>
      <c r="N3209" s="14"/>
    </row>
    <row r="3210">
      <c r="C3210" s="14"/>
      <c r="K3210" s="14"/>
      <c r="N3210" s="14"/>
    </row>
    <row r="3211">
      <c r="C3211" s="14"/>
      <c r="K3211" s="14"/>
      <c r="N3211" s="14"/>
    </row>
    <row r="3212">
      <c r="C3212" s="14"/>
      <c r="K3212" s="14"/>
      <c r="N3212" s="14"/>
    </row>
    <row r="3213">
      <c r="C3213" s="14"/>
      <c r="K3213" s="14"/>
      <c r="N3213" s="14"/>
    </row>
    <row r="3214">
      <c r="C3214" s="14"/>
      <c r="K3214" s="14"/>
      <c r="N3214" s="14"/>
    </row>
    <row r="3215">
      <c r="C3215" s="14"/>
      <c r="K3215" s="14"/>
      <c r="N3215" s="14"/>
    </row>
    <row r="3216">
      <c r="C3216" s="14"/>
      <c r="K3216" s="14"/>
      <c r="N3216" s="14"/>
    </row>
    <row r="3217">
      <c r="C3217" s="14"/>
      <c r="K3217" s="14"/>
      <c r="N3217" s="14"/>
    </row>
    <row r="3218">
      <c r="C3218" s="14"/>
      <c r="K3218" s="14"/>
      <c r="N3218" s="14"/>
    </row>
    <row r="3219">
      <c r="C3219" s="14"/>
      <c r="K3219" s="14"/>
      <c r="N3219" s="14"/>
    </row>
    <row r="3220">
      <c r="C3220" s="14"/>
      <c r="K3220" s="14"/>
      <c r="N3220" s="14"/>
    </row>
    <row r="3221">
      <c r="C3221" s="14"/>
      <c r="K3221" s="14"/>
      <c r="N3221" s="14"/>
    </row>
    <row r="3222">
      <c r="C3222" s="14"/>
      <c r="K3222" s="14"/>
      <c r="N3222" s="14"/>
    </row>
    <row r="3223">
      <c r="C3223" s="14"/>
      <c r="K3223" s="14"/>
      <c r="N3223" s="14"/>
    </row>
    <row r="3224">
      <c r="C3224" s="14"/>
      <c r="K3224" s="14"/>
      <c r="N3224" s="14"/>
    </row>
    <row r="3225">
      <c r="C3225" s="14"/>
      <c r="K3225" s="14"/>
      <c r="N3225" s="14"/>
    </row>
    <row r="3226">
      <c r="C3226" s="14"/>
      <c r="K3226" s="14"/>
      <c r="N3226" s="14"/>
    </row>
    <row r="3227">
      <c r="C3227" s="14"/>
      <c r="K3227" s="14"/>
      <c r="N3227" s="14"/>
    </row>
    <row r="3228">
      <c r="C3228" s="14"/>
      <c r="K3228" s="14"/>
      <c r="N3228" s="14"/>
    </row>
    <row r="3229">
      <c r="C3229" s="14"/>
      <c r="K3229" s="14"/>
      <c r="N3229" s="14"/>
    </row>
    <row r="3230">
      <c r="C3230" s="14"/>
      <c r="K3230" s="14"/>
      <c r="N3230" s="14"/>
    </row>
    <row r="3231">
      <c r="C3231" s="14"/>
      <c r="K3231" s="14"/>
      <c r="N3231" s="14"/>
    </row>
    <row r="3232">
      <c r="C3232" s="14"/>
      <c r="K3232" s="14"/>
      <c r="N3232" s="14"/>
    </row>
    <row r="3233">
      <c r="C3233" s="14"/>
      <c r="K3233" s="14"/>
      <c r="N3233" s="14"/>
    </row>
    <row r="3234">
      <c r="C3234" s="14"/>
      <c r="K3234" s="14"/>
      <c r="N3234" s="14"/>
    </row>
    <row r="3235">
      <c r="C3235" s="14"/>
      <c r="K3235" s="14"/>
      <c r="N3235" s="14"/>
    </row>
    <row r="3236">
      <c r="C3236" s="14"/>
      <c r="K3236" s="14"/>
      <c r="N3236" s="14"/>
    </row>
    <row r="3237">
      <c r="C3237" s="14"/>
      <c r="K3237" s="14"/>
      <c r="N3237" s="14"/>
    </row>
    <row r="3238">
      <c r="C3238" s="14"/>
      <c r="K3238" s="14"/>
      <c r="N3238" s="14"/>
    </row>
    <row r="3239">
      <c r="C3239" s="14"/>
      <c r="K3239" s="14"/>
      <c r="N3239" s="14"/>
    </row>
    <row r="3240">
      <c r="C3240" s="14"/>
      <c r="K3240" s="14"/>
      <c r="N3240" s="14"/>
    </row>
    <row r="3241">
      <c r="C3241" s="14"/>
      <c r="K3241" s="14"/>
      <c r="N3241" s="14"/>
    </row>
    <row r="3242">
      <c r="C3242" s="14"/>
      <c r="K3242" s="14"/>
      <c r="N3242" s="14"/>
    </row>
    <row r="3243">
      <c r="C3243" s="14"/>
      <c r="K3243" s="14"/>
      <c r="N3243" s="14"/>
    </row>
    <row r="3244">
      <c r="C3244" s="14"/>
      <c r="K3244" s="14"/>
      <c r="N3244" s="14"/>
    </row>
    <row r="3245">
      <c r="C3245" s="14"/>
      <c r="K3245" s="14"/>
      <c r="N3245" s="14"/>
    </row>
    <row r="3246">
      <c r="C3246" s="14"/>
      <c r="K3246" s="14"/>
      <c r="N3246" s="14"/>
    </row>
    <row r="3247">
      <c r="C3247" s="14"/>
      <c r="K3247" s="14"/>
      <c r="N3247" s="14"/>
    </row>
    <row r="3248">
      <c r="C3248" s="14"/>
      <c r="K3248" s="14"/>
      <c r="N3248" s="14"/>
    </row>
    <row r="3249">
      <c r="C3249" s="14"/>
      <c r="K3249" s="14"/>
      <c r="N3249" s="14"/>
    </row>
    <row r="3250">
      <c r="C3250" s="14"/>
      <c r="K3250" s="14"/>
      <c r="N3250" s="14"/>
    </row>
    <row r="3251">
      <c r="C3251" s="14"/>
      <c r="K3251" s="14"/>
      <c r="N3251" s="14"/>
    </row>
    <row r="3252">
      <c r="C3252" s="14"/>
      <c r="K3252" s="14"/>
      <c r="N3252" s="14"/>
    </row>
    <row r="3253">
      <c r="C3253" s="14"/>
      <c r="K3253" s="14"/>
      <c r="N3253" s="14"/>
    </row>
    <row r="3254">
      <c r="C3254" s="14"/>
      <c r="K3254" s="14"/>
      <c r="N3254" s="14"/>
    </row>
    <row r="3255">
      <c r="C3255" s="14"/>
      <c r="K3255" s="14"/>
      <c r="N3255" s="14"/>
    </row>
    <row r="3256">
      <c r="C3256" s="14"/>
      <c r="K3256" s="14"/>
      <c r="N3256" s="14"/>
    </row>
    <row r="3257">
      <c r="C3257" s="14"/>
      <c r="K3257" s="14"/>
      <c r="N3257" s="14"/>
    </row>
    <row r="3258">
      <c r="C3258" s="14"/>
      <c r="K3258" s="14"/>
      <c r="N3258" s="14"/>
    </row>
    <row r="3259">
      <c r="C3259" s="14"/>
      <c r="K3259" s="14"/>
      <c r="N3259" s="14"/>
    </row>
    <row r="3260">
      <c r="C3260" s="14"/>
      <c r="K3260" s="14"/>
      <c r="N3260" s="14"/>
    </row>
    <row r="3261">
      <c r="C3261" s="14"/>
      <c r="K3261" s="14"/>
      <c r="N3261" s="14"/>
    </row>
    <row r="3262">
      <c r="C3262" s="14"/>
      <c r="K3262" s="14"/>
      <c r="N3262" s="14"/>
    </row>
    <row r="3263">
      <c r="C3263" s="14"/>
      <c r="K3263" s="14"/>
      <c r="N3263" s="14"/>
    </row>
    <row r="3264">
      <c r="C3264" s="14"/>
      <c r="K3264" s="14"/>
      <c r="N3264" s="14"/>
    </row>
    <row r="3265">
      <c r="C3265" s="14"/>
      <c r="K3265" s="14"/>
      <c r="N3265" s="14"/>
    </row>
    <row r="3266">
      <c r="C3266" s="14"/>
      <c r="K3266" s="14"/>
      <c r="N3266" s="14"/>
    </row>
    <row r="3267">
      <c r="C3267" s="14"/>
      <c r="K3267" s="14"/>
      <c r="N3267" s="14"/>
    </row>
    <row r="3268">
      <c r="C3268" s="14"/>
      <c r="K3268" s="14"/>
      <c r="N3268" s="14"/>
    </row>
    <row r="3269">
      <c r="C3269" s="14"/>
      <c r="K3269" s="14"/>
      <c r="N3269" s="14"/>
    </row>
    <row r="3270">
      <c r="C3270" s="14"/>
      <c r="K3270" s="14"/>
      <c r="N3270" s="14"/>
    </row>
    <row r="3271">
      <c r="C3271" s="14"/>
      <c r="K3271" s="14"/>
      <c r="N3271" s="14"/>
    </row>
    <row r="3272">
      <c r="C3272" s="14"/>
      <c r="K3272" s="14"/>
      <c r="N3272" s="14"/>
    </row>
    <row r="3273">
      <c r="C3273" s="14"/>
      <c r="K3273" s="14"/>
      <c r="N3273" s="14"/>
    </row>
    <row r="3274">
      <c r="C3274" s="14"/>
      <c r="K3274" s="14"/>
      <c r="N3274" s="14"/>
    </row>
    <row r="3275">
      <c r="C3275" s="14"/>
      <c r="K3275" s="14"/>
      <c r="N3275" s="14"/>
    </row>
    <row r="3276">
      <c r="C3276" s="14"/>
      <c r="K3276" s="14"/>
      <c r="N3276" s="14"/>
    </row>
    <row r="3277">
      <c r="C3277" s="14"/>
      <c r="K3277" s="14"/>
      <c r="N3277" s="14"/>
    </row>
    <row r="3278">
      <c r="C3278" s="14"/>
      <c r="K3278" s="14"/>
      <c r="N3278" s="14"/>
    </row>
    <row r="3279">
      <c r="C3279" s="14"/>
      <c r="K3279" s="14"/>
      <c r="N3279" s="14"/>
    </row>
    <row r="3280">
      <c r="C3280" s="14"/>
      <c r="K3280" s="14"/>
      <c r="N3280" s="14"/>
    </row>
    <row r="3281">
      <c r="C3281" s="14"/>
      <c r="K3281" s="14"/>
      <c r="N3281" s="14"/>
    </row>
    <row r="3282">
      <c r="C3282" s="14"/>
      <c r="K3282" s="14"/>
      <c r="N3282" s="14"/>
    </row>
    <row r="3283">
      <c r="C3283" s="14"/>
      <c r="K3283" s="14"/>
      <c r="N3283" s="14"/>
    </row>
    <row r="3284">
      <c r="C3284" s="14"/>
      <c r="K3284" s="14"/>
      <c r="N3284" s="14"/>
    </row>
    <row r="3285">
      <c r="C3285" s="14"/>
      <c r="K3285" s="14"/>
      <c r="N3285" s="14"/>
    </row>
    <row r="3286">
      <c r="C3286" s="14"/>
      <c r="K3286" s="14"/>
      <c r="N3286" s="14"/>
    </row>
    <row r="3287">
      <c r="C3287" s="14"/>
      <c r="K3287" s="14"/>
      <c r="N3287" s="14"/>
    </row>
    <row r="3288">
      <c r="C3288" s="14"/>
      <c r="K3288" s="14"/>
      <c r="N3288" s="14"/>
    </row>
    <row r="3289">
      <c r="C3289" s="14"/>
      <c r="K3289" s="14"/>
      <c r="N3289" s="14"/>
    </row>
    <row r="3290">
      <c r="C3290" s="14"/>
      <c r="K3290" s="14"/>
      <c r="N3290" s="14"/>
    </row>
    <row r="3291">
      <c r="C3291" s="14"/>
      <c r="K3291" s="14"/>
      <c r="N3291" s="14"/>
    </row>
    <row r="3292">
      <c r="C3292" s="14"/>
      <c r="K3292" s="14"/>
      <c r="N3292" s="14"/>
    </row>
    <row r="3293">
      <c r="C3293" s="14"/>
      <c r="K3293" s="14"/>
      <c r="N3293" s="14"/>
    </row>
    <row r="3294">
      <c r="C3294" s="14"/>
      <c r="K3294" s="14"/>
      <c r="N3294" s="14"/>
    </row>
    <row r="3295">
      <c r="C3295" s="14"/>
      <c r="K3295" s="14"/>
      <c r="N3295" s="14"/>
    </row>
    <row r="3296">
      <c r="C3296" s="14"/>
      <c r="K3296" s="14"/>
      <c r="N3296" s="14"/>
    </row>
    <row r="3297">
      <c r="C3297" s="14"/>
      <c r="K3297" s="14"/>
      <c r="N3297" s="14"/>
    </row>
    <row r="3298">
      <c r="C3298" s="14"/>
      <c r="K3298" s="14"/>
      <c r="N3298" s="14"/>
    </row>
    <row r="3299">
      <c r="C3299" s="14"/>
      <c r="K3299" s="14"/>
      <c r="N3299" s="14"/>
    </row>
    <row r="3300">
      <c r="C3300" s="14"/>
      <c r="K3300" s="14"/>
      <c r="N3300" s="14"/>
    </row>
    <row r="3301">
      <c r="C3301" s="14"/>
      <c r="K3301" s="14"/>
      <c r="N3301" s="14"/>
    </row>
    <row r="3302">
      <c r="C3302" s="14"/>
      <c r="K3302" s="14"/>
      <c r="N3302" s="14"/>
    </row>
    <row r="3303">
      <c r="C3303" s="14"/>
      <c r="K3303" s="14"/>
      <c r="N3303" s="14"/>
    </row>
    <row r="3304">
      <c r="C3304" s="14"/>
      <c r="K3304" s="14"/>
      <c r="N3304" s="14"/>
    </row>
    <row r="3305">
      <c r="C3305" s="14"/>
      <c r="K3305" s="14"/>
      <c r="N3305" s="14"/>
    </row>
    <row r="3306">
      <c r="C3306" s="14"/>
      <c r="K3306" s="14"/>
      <c r="N3306" s="14"/>
    </row>
    <row r="3307">
      <c r="C3307" s="14"/>
      <c r="K3307" s="14"/>
      <c r="N3307" s="14"/>
    </row>
    <row r="3308">
      <c r="C3308" s="14"/>
      <c r="K3308" s="14"/>
      <c r="N3308" s="14"/>
    </row>
    <row r="3309">
      <c r="C3309" s="14"/>
      <c r="K3309" s="14"/>
      <c r="N3309" s="14"/>
    </row>
    <row r="3310">
      <c r="C3310" s="14"/>
      <c r="K3310" s="14"/>
      <c r="N3310" s="14"/>
    </row>
    <row r="3311">
      <c r="C3311" s="14"/>
      <c r="K3311" s="14"/>
      <c r="N3311" s="14"/>
    </row>
    <row r="3312">
      <c r="C3312" s="14"/>
      <c r="K3312" s="14"/>
      <c r="N3312" s="14"/>
    </row>
    <row r="3313">
      <c r="C3313" s="14"/>
      <c r="K3313" s="14"/>
      <c r="N3313" s="14"/>
    </row>
    <row r="3314">
      <c r="C3314" s="14"/>
      <c r="K3314" s="14"/>
      <c r="N3314" s="14"/>
    </row>
    <row r="3315">
      <c r="C3315" s="14"/>
      <c r="K3315" s="14"/>
      <c r="N3315" s="14"/>
    </row>
    <row r="3316">
      <c r="C3316" s="14"/>
      <c r="K3316" s="14"/>
      <c r="N3316" s="14"/>
    </row>
    <row r="3317">
      <c r="C3317" s="14"/>
      <c r="K3317" s="14"/>
      <c r="N3317" s="14"/>
    </row>
    <row r="3318">
      <c r="C3318" s="14"/>
      <c r="K3318" s="14"/>
      <c r="N3318" s="14"/>
    </row>
    <row r="3319">
      <c r="C3319" s="14"/>
      <c r="K3319" s="14"/>
      <c r="N3319" s="14"/>
    </row>
    <row r="3320">
      <c r="C3320" s="14"/>
      <c r="K3320" s="14"/>
      <c r="N3320" s="14"/>
    </row>
    <row r="3321">
      <c r="C3321" s="14"/>
      <c r="K3321" s="14"/>
      <c r="N3321" s="14"/>
    </row>
    <row r="3322">
      <c r="C3322" s="14"/>
      <c r="K3322" s="14"/>
      <c r="N3322" s="14"/>
    </row>
    <row r="3323">
      <c r="C3323" s="14"/>
      <c r="K3323" s="14"/>
      <c r="N3323" s="14"/>
    </row>
    <row r="3324">
      <c r="C3324" s="14"/>
      <c r="K3324" s="14"/>
      <c r="N3324" s="14"/>
    </row>
    <row r="3325">
      <c r="C3325" s="14"/>
      <c r="K3325" s="14"/>
      <c r="N3325" s="14"/>
    </row>
    <row r="3326">
      <c r="C3326" s="14"/>
      <c r="K3326" s="14"/>
      <c r="N3326" s="14"/>
    </row>
    <row r="3327">
      <c r="C3327" s="14"/>
      <c r="K3327" s="14"/>
      <c r="N3327" s="14"/>
    </row>
    <row r="3328">
      <c r="C3328" s="14"/>
      <c r="K3328" s="14"/>
      <c r="N3328" s="14"/>
    </row>
    <row r="3329">
      <c r="C3329" s="14"/>
      <c r="K3329" s="14"/>
      <c r="N3329" s="14"/>
    </row>
    <row r="3330">
      <c r="C3330" s="14"/>
      <c r="K3330" s="14"/>
      <c r="N3330" s="14"/>
    </row>
    <row r="3331">
      <c r="C3331" s="14"/>
      <c r="K3331" s="14"/>
      <c r="N3331" s="14"/>
    </row>
    <row r="3332">
      <c r="C3332" s="14"/>
      <c r="K3332" s="14"/>
      <c r="N3332" s="14"/>
    </row>
    <row r="3333">
      <c r="C3333" s="14"/>
      <c r="K3333" s="14"/>
      <c r="N3333" s="14"/>
    </row>
    <row r="3334">
      <c r="C3334" s="14"/>
      <c r="K3334" s="14"/>
      <c r="N3334" s="14"/>
    </row>
    <row r="3335">
      <c r="C3335" s="14"/>
      <c r="K3335" s="14"/>
      <c r="N3335" s="14"/>
    </row>
    <row r="3336">
      <c r="C3336" s="14"/>
      <c r="K3336" s="14"/>
      <c r="N3336" s="14"/>
    </row>
    <row r="3337">
      <c r="C3337" s="14"/>
      <c r="K3337" s="14"/>
      <c r="N3337" s="14"/>
    </row>
    <row r="3338">
      <c r="C3338" s="14"/>
      <c r="K3338" s="14"/>
      <c r="N3338" s="14"/>
    </row>
    <row r="3339">
      <c r="C3339" s="14"/>
      <c r="K3339" s="14"/>
      <c r="N3339" s="14"/>
    </row>
    <row r="3340">
      <c r="C3340" s="14"/>
      <c r="K3340" s="14"/>
      <c r="N3340" s="14"/>
    </row>
    <row r="3341">
      <c r="C3341" s="14"/>
      <c r="K3341" s="14"/>
      <c r="N3341" s="14"/>
    </row>
    <row r="3342">
      <c r="C3342" s="14"/>
      <c r="K3342" s="14"/>
      <c r="N3342" s="14"/>
    </row>
    <row r="3343">
      <c r="C3343" s="14"/>
      <c r="K3343" s="14"/>
      <c r="N3343" s="14"/>
    </row>
    <row r="3344">
      <c r="C3344" s="14"/>
      <c r="K3344" s="14"/>
      <c r="N3344" s="14"/>
    </row>
    <row r="3345">
      <c r="C3345" s="14"/>
      <c r="K3345" s="14"/>
      <c r="N3345" s="14"/>
    </row>
    <row r="3346">
      <c r="C3346" s="14"/>
      <c r="K3346" s="14"/>
      <c r="N3346" s="14"/>
    </row>
    <row r="3347">
      <c r="C3347" s="14"/>
      <c r="K3347" s="14"/>
      <c r="N3347" s="14"/>
    </row>
    <row r="3348">
      <c r="C3348" s="14"/>
      <c r="K3348" s="14"/>
      <c r="N3348" s="14"/>
    </row>
    <row r="3349">
      <c r="C3349" s="14"/>
      <c r="K3349" s="14"/>
      <c r="N3349" s="14"/>
    </row>
    <row r="3350">
      <c r="C3350" s="14"/>
      <c r="K3350" s="14"/>
      <c r="N3350" s="14"/>
    </row>
    <row r="3351">
      <c r="C3351" s="14"/>
      <c r="K3351" s="14"/>
      <c r="N3351" s="14"/>
    </row>
    <row r="3352">
      <c r="C3352" s="14"/>
      <c r="K3352" s="14"/>
      <c r="N3352" s="14"/>
    </row>
    <row r="3353">
      <c r="C3353" s="14"/>
      <c r="K3353" s="14"/>
      <c r="N3353" s="14"/>
    </row>
    <row r="3354">
      <c r="C3354" s="14"/>
      <c r="K3354" s="14"/>
      <c r="N3354" s="14"/>
    </row>
    <row r="3355">
      <c r="C3355" s="14"/>
      <c r="K3355" s="14"/>
      <c r="N3355" s="14"/>
    </row>
    <row r="3356">
      <c r="C3356" s="14"/>
      <c r="K3356" s="14"/>
      <c r="N3356" s="14"/>
    </row>
    <row r="3357">
      <c r="C3357" s="14"/>
      <c r="K3357" s="14"/>
      <c r="N3357" s="14"/>
    </row>
    <row r="3358">
      <c r="C3358" s="14"/>
      <c r="K3358" s="14"/>
      <c r="N3358" s="14"/>
    </row>
    <row r="3359">
      <c r="C3359" s="14"/>
      <c r="K3359" s="14"/>
      <c r="N3359" s="14"/>
    </row>
    <row r="3360">
      <c r="C3360" s="14"/>
      <c r="K3360" s="14"/>
      <c r="N3360" s="14"/>
    </row>
    <row r="3361">
      <c r="C3361" s="14"/>
      <c r="K3361" s="14"/>
      <c r="N3361" s="14"/>
    </row>
    <row r="3362">
      <c r="C3362" s="14"/>
      <c r="K3362" s="14"/>
      <c r="N3362" s="14"/>
    </row>
    <row r="3363">
      <c r="C3363" s="14"/>
      <c r="K3363" s="14"/>
      <c r="N3363" s="14"/>
    </row>
    <row r="3364">
      <c r="C3364" s="14"/>
      <c r="K3364" s="14"/>
      <c r="N3364" s="14"/>
    </row>
    <row r="3365">
      <c r="C3365" s="14"/>
      <c r="K3365" s="14"/>
      <c r="N3365" s="14"/>
    </row>
    <row r="3366">
      <c r="C3366" s="14"/>
      <c r="K3366" s="14"/>
      <c r="N3366" s="14"/>
    </row>
    <row r="3367">
      <c r="C3367" s="14"/>
      <c r="K3367" s="14"/>
      <c r="N3367" s="14"/>
    </row>
    <row r="3368">
      <c r="C3368" s="14"/>
      <c r="K3368" s="14"/>
      <c r="N3368" s="14"/>
    </row>
    <row r="3369">
      <c r="C3369" s="14"/>
      <c r="K3369" s="14"/>
      <c r="N3369" s="14"/>
    </row>
    <row r="3370">
      <c r="C3370" s="14"/>
      <c r="K3370" s="14"/>
      <c r="N3370" s="14"/>
    </row>
    <row r="3371">
      <c r="C3371" s="14"/>
      <c r="K3371" s="14"/>
      <c r="N3371" s="14"/>
    </row>
    <row r="3372">
      <c r="C3372" s="14"/>
      <c r="K3372" s="14"/>
      <c r="N3372" s="14"/>
    </row>
    <row r="3373">
      <c r="C3373" s="14"/>
      <c r="K3373" s="14"/>
      <c r="N3373" s="14"/>
    </row>
    <row r="3374">
      <c r="C3374" s="14"/>
      <c r="K3374" s="14"/>
      <c r="N3374" s="14"/>
    </row>
    <row r="3375">
      <c r="C3375" s="14"/>
      <c r="K3375" s="14"/>
      <c r="N3375" s="14"/>
    </row>
    <row r="3376">
      <c r="C3376" s="14"/>
      <c r="K3376" s="14"/>
      <c r="N3376" s="14"/>
    </row>
    <row r="3377">
      <c r="C3377" s="14"/>
      <c r="K3377" s="14"/>
      <c r="N3377" s="14"/>
    </row>
    <row r="3378">
      <c r="C3378" s="14"/>
      <c r="K3378" s="14"/>
      <c r="N3378" s="14"/>
    </row>
    <row r="3379">
      <c r="C3379" s="14"/>
      <c r="K3379" s="14"/>
      <c r="N3379" s="14"/>
    </row>
    <row r="3380">
      <c r="C3380" s="14"/>
      <c r="K3380" s="14"/>
      <c r="N3380" s="14"/>
    </row>
    <row r="3381">
      <c r="C3381" s="14"/>
      <c r="K3381" s="14"/>
      <c r="N3381" s="14"/>
    </row>
    <row r="3382">
      <c r="C3382" s="14"/>
      <c r="K3382" s="14"/>
      <c r="N3382" s="14"/>
    </row>
    <row r="3383">
      <c r="C3383" s="14"/>
      <c r="K3383" s="14"/>
      <c r="N3383" s="14"/>
    </row>
    <row r="3384">
      <c r="C3384" s="14"/>
      <c r="K3384" s="14"/>
      <c r="N3384" s="14"/>
    </row>
    <row r="3385">
      <c r="C3385" s="14"/>
      <c r="K3385" s="14"/>
      <c r="N3385" s="14"/>
    </row>
    <row r="3386">
      <c r="C3386" s="14"/>
      <c r="K3386" s="14"/>
      <c r="N3386" s="14"/>
    </row>
    <row r="3387">
      <c r="C3387" s="14"/>
      <c r="K3387" s="14"/>
      <c r="N3387" s="14"/>
    </row>
    <row r="3388">
      <c r="C3388" s="14"/>
      <c r="K3388" s="14"/>
      <c r="N3388" s="14"/>
    </row>
    <row r="3389">
      <c r="C3389" s="14"/>
      <c r="K3389" s="14"/>
      <c r="N3389" s="14"/>
    </row>
    <row r="3390">
      <c r="C3390" s="14"/>
      <c r="K3390" s="14"/>
      <c r="N3390" s="14"/>
    </row>
    <row r="3391">
      <c r="C3391" s="14"/>
      <c r="K3391" s="14"/>
      <c r="N3391" s="14"/>
    </row>
    <row r="3392">
      <c r="C3392" s="14"/>
      <c r="K3392" s="14"/>
      <c r="N3392" s="14"/>
    </row>
    <row r="3393">
      <c r="C3393" s="14"/>
      <c r="K3393" s="14"/>
      <c r="N3393" s="14"/>
    </row>
    <row r="3394">
      <c r="C3394" s="14"/>
      <c r="K3394" s="14"/>
      <c r="N3394" s="14"/>
    </row>
    <row r="3395">
      <c r="C3395" s="14"/>
      <c r="K3395" s="14"/>
      <c r="N3395" s="14"/>
    </row>
    <row r="3396">
      <c r="C3396" s="14"/>
      <c r="K3396" s="14"/>
      <c r="N3396" s="14"/>
    </row>
    <row r="3397">
      <c r="C3397" s="14"/>
      <c r="K3397" s="14"/>
      <c r="N3397" s="14"/>
    </row>
    <row r="3398">
      <c r="C3398" s="14"/>
      <c r="K3398" s="14"/>
      <c r="N3398" s="14"/>
    </row>
    <row r="3399">
      <c r="C3399" s="14"/>
      <c r="K3399" s="14"/>
      <c r="N3399" s="14"/>
    </row>
    <row r="3400">
      <c r="C3400" s="14"/>
      <c r="K3400" s="14"/>
      <c r="N3400" s="14"/>
    </row>
    <row r="3401">
      <c r="C3401" s="14"/>
      <c r="K3401" s="14"/>
      <c r="N3401" s="14"/>
    </row>
    <row r="3402">
      <c r="C3402" s="14"/>
      <c r="K3402" s="14"/>
      <c r="N3402" s="14"/>
    </row>
    <row r="3403">
      <c r="C3403" s="14"/>
      <c r="K3403" s="14"/>
      <c r="N3403" s="14"/>
    </row>
    <row r="3404">
      <c r="C3404" s="14"/>
      <c r="K3404" s="14"/>
      <c r="N3404" s="14"/>
    </row>
    <row r="3405">
      <c r="C3405" s="14"/>
      <c r="K3405" s="14"/>
      <c r="N3405" s="14"/>
    </row>
    <row r="3406">
      <c r="C3406" s="14"/>
      <c r="K3406" s="14"/>
      <c r="N3406" s="14"/>
    </row>
    <row r="3407">
      <c r="C3407" s="14"/>
      <c r="K3407" s="14"/>
      <c r="N3407" s="14"/>
    </row>
    <row r="3408">
      <c r="C3408" s="14"/>
      <c r="K3408" s="14"/>
      <c r="N3408" s="14"/>
    </row>
    <row r="3409">
      <c r="C3409" s="14"/>
      <c r="K3409" s="14"/>
      <c r="N3409" s="14"/>
    </row>
    <row r="3410">
      <c r="C3410" s="14"/>
      <c r="K3410" s="14"/>
      <c r="N3410" s="14"/>
    </row>
    <row r="3411">
      <c r="C3411" s="14"/>
      <c r="K3411" s="14"/>
      <c r="N3411" s="14"/>
    </row>
    <row r="3412">
      <c r="C3412" s="14"/>
      <c r="K3412" s="14"/>
      <c r="N3412" s="14"/>
    </row>
    <row r="3413">
      <c r="C3413" s="14"/>
      <c r="K3413" s="14"/>
      <c r="N3413" s="14"/>
    </row>
    <row r="3414">
      <c r="C3414" s="14"/>
      <c r="K3414" s="14"/>
      <c r="N3414" s="14"/>
    </row>
    <row r="3415">
      <c r="C3415" s="14"/>
      <c r="K3415" s="14"/>
      <c r="N3415" s="14"/>
    </row>
    <row r="3416">
      <c r="C3416" s="14"/>
      <c r="K3416" s="14"/>
      <c r="N3416" s="14"/>
    </row>
    <row r="3417">
      <c r="C3417" s="14"/>
      <c r="K3417" s="14"/>
      <c r="N3417" s="14"/>
    </row>
    <row r="3418">
      <c r="C3418" s="14"/>
      <c r="K3418" s="14"/>
      <c r="N3418" s="14"/>
    </row>
    <row r="3419">
      <c r="C3419" s="14"/>
      <c r="K3419" s="14"/>
      <c r="N3419" s="14"/>
    </row>
    <row r="3420">
      <c r="C3420" s="14"/>
      <c r="K3420" s="14"/>
      <c r="N3420" s="14"/>
    </row>
    <row r="3421">
      <c r="C3421" s="14"/>
      <c r="K3421" s="14"/>
      <c r="N3421" s="14"/>
    </row>
    <row r="3422">
      <c r="C3422" s="14"/>
      <c r="K3422" s="14"/>
      <c r="N3422" s="14"/>
    </row>
    <row r="3423">
      <c r="C3423" s="14"/>
      <c r="K3423" s="14"/>
      <c r="N3423" s="14"/>
    </row>
    <row r="3424">
      <c r="C3424" s="14"/>
      <c r="K3424" s="14"/>
      <c r="N3424" s="14"/>
    </row>
    <row r="3425">
      <c r="C3425" s="14"/>
      <c r="K3425" s="14"/>
      <c r="N3425" s="14"/>
    </row>
    <row r="3426">
      <c r="C3426" s="14"/>
      <c r="K3426" s="14"/>
      <c r="N3426" s="14"/>
    </row>
    <row r="3427">
      <c r="C3427" s="14"/>
      <c r="K3427" s="14"/>
      <c r="N3427" s="14"/>
    </row>
    <row r="3428">
      <c r="C3428" s="14"/>
      <c r="K3428" s="14"/>
      <c r="N3428" s="14"/>
    </row>
    <row r="3429">
      <c r="C3429" s="14"/>
      <c r="K3429" s="14"/>
      <c r="N3429" s="14"/>
    </row>
    <row r="3430">
      <c r="C3430" s="14"/>
      <c r="K3430" s="14"/>
      <c r="N3430" s="14"/>
    </row>
    <row r="3431">
      <c r="C3431" s="14"/>
      <c r="K3431" s="14"/>
      <c r="N3431" s="14"/>
    </row>
    <row r="3432">
      <c r="C3432" s="14"/>
      <c r="K3432" s="14"/>
      <c r="N3432" s="14"/>
    </row>
    <row r="3433">
      <c r="C3433" s="14"/>
      <c r="K3433" s="14"/>
      <c r="N3433" s="14"/>
    </row>
    <row r="3434">
      <c r="C3434" s="14"/>
      <c r="K3434" s="14"/>
      <c r="N3434" s="14"/>
    </row>
    <row r="3435">
      <c r="C3435" s="14"/>
      <c r="K3435" s="14"/>
      <c r="N3435" s="14"/>
    </row>
    <row r="3436">
      <c r="C3436" s="14"/>
      <c r="K3436" s="14"/>
      <c r="N3436" s="14"/>
    </row>
    <row r="3437">
      <c r="C3437" s="14"/>
      <c r="K3437" s="14"/>
      <c r="N3437" s="14"/>
    </row>
    <row r="3438">
      <c r="C3438" s="14"/>
      <c r="K3438" s="14"/>
      <c r="N3438" s="14"/>
    </row>
    <row r="3439">
      <c r="C3439" s="14"/>
      <c r="K3439" s="14"/>
      <c r="N3439" s="14"/>
    </row>
    <row r="3440">
      <c r="C3440" s="14"/>
      <c r="K3440" s="14"/>
      <c r="N3440" s="14"/>
    </row>
    <row r="3441">
      <c r="C3441" s="14"/>
      <c r="K3441" s="14"/>
      <c r="N3441" s="14"/>
    </row>
    <row r="3442">
      <c r="C3442" s="14"/>
      <c r="K3442" s="14"/>
      <c r="N3442" s="14"/>
    </row>
    <row r="3443">
      <c r="C3443" s="14"/>
      <c r="K3443" s="14"/>
      <c r="N3443" s="14"/>
    </row>
    <row r="3444">
      <c r="C3444" s="14"/>
      <c r="K3444" s="14"/>
      <c r="N3444" s="14"/>
    </row>
    <row r="3445">
      <c r="C3445" s="14"/>
      <c r="K3445" s="14"/>
      <c r="N3445" s="14"/>
    </row>
    <row r="3446">
      <c r="C3446" s="14"/>
      <c r="K3446" s="14"/>
      <c r="N3446" s="14"/>
    </row>
    <row r="3447">
      <c r="C3447" s="14"/>
      <c r="K3447" s="14"/>
      <c r="N3447" s="14"/>
    </row>
    <row r="3448">
      <c r="C3448" s="14"/>
      <c r="K3448" s="14"/>
      <c r="N3448" s="14"/>
    </row>
    <row r="3449">
      <c r="C3449" s="14"/>
      <c r="K3449" s="14"/>
      <c r="N3449" s="14"/>
    </row>
    <row r="3450">
      <c r="C3450" s="14"/>
      <c r="K3450" s="14"/>
      <c r="N3450" s="14"/>
    </row>
    <row r="3451">
      <c r="C3451" s="14"/>
      <c r="K3451" s="14"/>
      <c r="N3451" s="14"/>
    </row>
    <row r="3452">
      <c r="C3452" s="14"/>
      <c r="K3452" s="14"/>
      <c r="N3452" s="14"/>
    </row>
    <row r="3453">
      <c r="C3453" s="14"/>
      <c r="K3453" s="14"/>
      <c r="N3453" s="14"/>
    </row>
    <row r="3454">
      <c r="C3454" s="14"/>
      <c r="K3454" s="14"/>
      <c r="N3454" s="14"/>
    </row>
    <row r="3455">
      <c r="C3455" s="14"/>
      <c r="K3455" s="14"/>
      <c r="N3455" s="14"/>
    </row>
    <row r="3456">
      <c r="C3456" s="14"/>
      <c r="K3456" s="14"/>
      <c r="N3456" s="14"/>
    </row>
    <row r="3457">
      <c r="C3457" s="14"/>
      <c r="K3457" s="14"/>
      <c r="N3457" s="14"/>
    </row>
    <row r="3458">
      <c r="C3458" s="14"/>
      <c r="K3458" s="14"/>
      <c r="N3458" s="14"/>
    </row>
    <row r="3459">
      <c r="C3459" s="14"/>
      <c r="K3459" s="14"/>
      <c r="N3459" s="14"/>
    </row>
    <row r="3460">
      <c r="C3460" s="14"/>
      <c r="K3460" s="14"/>
      <c r="N3460" s="14"/>
    </row>
    <row r="3461">
      <c r="C3461" s="14"/>
      <c r="K3461" s="14"/>
      <c r="N3461" s="14"/>
    </row>
    <row r="3462">
      <c r="C3462" s="14"/>
      <c r="K3462" s="14"/>
      <c r="N3462" s="14"/>
    </row>
    <row r="3463">
      <c r="C3463" s="14"/>
      <c r="K3463" s="14"/>
      <c r="N3463" s="14"/>
    </row>
    <row r="3464">
      <c r="C3464" s="14"/>
      <c r="K3464" s="14"/>
      <c r="N3464" s="14"/>
    </row>
    <row r="3465">
      <c r="C3465" s="14"/>
      <c r="K3465" s="14"/>
      <c r="N3465" s="14"/>
    </row>
    <row r="3466">
      <c r="C3466" s="14"/>
      <c r="K3466" s="14"/>
      <c r="N3466" s="14"/>
    </row>
    <row r="3467">
      <c r="C3467" s="14"/>
      <c r="K3467" s="14"/>
      <c r="N3467" s="14"/>
    </row>
    <row r="3468">
      <c r="C3468" s="14"/>
      <c r="K3468" s="14"/>
      <c r="N3468" s="14"/>
    </row>
    <row r="3469">
      <c r="C3469" s="14"/>
      <c r="K3469" s="14"/>
      <c r="N3469" s="14"/>
    </row>
    <row r="3470">
      <c r="C3470" s="14"/>
      <c r="K3470" s="14"/>
      <c r="N3470" s="14"/>
    </row>
    <row r="3471">
      <c r="C3471" s="14"/>
      <c r="K3471" s="14"/>
      <c r="N3471" s="14"/>
    </row>
    <row r="3472">
      <c r="C3472" s="14"/>
      <c r="K3472" s="14"/>
      <c r="N3472" s="14"/>
    </row>
    <row r="3473">
      <c r="C3473" s="14"/>
      <c r="K3473" s="14"/>
      <c r="N3473" s="14"/>
    </row>
    <row r="3474">
      <c r="C3474" s="14"/>
      <c r="K3474" s="14"/>
      <c r="N3474" s="14"/>
    </row>
    <row r="3475">
      <c r="C3475" s="14"/>
      <c r="K3475" s="14"/>
      <c r="N3475" s="14"/>
    </row>
    <row r="3476">
      <c r="C3476" s="14"/>
      <c r="K3476" s="14"/>
      <c r="N3476" s="14"/>
    </row>
    <row r="3477">
      <c r="C3477" s="14"/>
      <c r="K3477" s="14"/>
      <c r="N3477" s="14"/>
    </row>
    <row r="3478">
      <c r="C3478" s="14"/>
      <c r="K3478" s="14"/>
      <c r="N3478" s="14"/>
    </row>
    <row r="3479">
      <c r="C3479" s="14"/>
      <c r="K3479" s="14"/>
      <c r="N3479" s="14"/>
    </row>
    <row r="3480">
      <c r="C3480" s="14"/>
      <c r="K3480" s="14"/>
      <c r="N3480" s="14"/>
    </row>
    <row r="3481">
      <c r="C3481" s="14"/>
      <c r="K3481" s="14"/>
      <c r="N3481" s="14"/>
    </row>
    <row r="3482">
      <c r="C3482" s="14"/>
      <c r="K3482" s="14"/>
      <c r="N3482" s="14"/>
    </row>
    <row r="3483">
      <c r="C3483" s="14"/>
      <c r="K3483" s="14"/>
      <c r="N3483" s="14"/>
    </row>
    <row r="3484">
      <c r="C3484" s="14"/>
      <c r="K3484" s="14"/>
      <c r="N3484" s="14"/>
    </row>
    <row r="3485">
      <c r="C3485" s="14"/>
      <c r="K3485" s="14"/>
      <c r="N3485" s="14"/>
    </row>
    <row r="3486">
      <c r="C3486" s="14"/>
      <c r="K3486" s="14"/>
      <c r="N3486" s="14"/>
    </row>
    <row r="3487">
      <c r="C3487" s="14"/>
      <c r="K3487" s="14"/>
      <c r="N3487" s="14"/>
    </row>
    <row r="3488">
      <c r="C3488" s="14"/>
      <c r="K3488" s="14"/>
      <c r="N3488" s="14"/>
    </row>
    <row r="3489">
      <c r="C3489" s="14"/>
      <c r="K3489" s="14"/>
      <c r="N3489" s="14"/>
    </row>
    <row r="3490">
      <c r="C3490" s="14"/>
      <c r="K3490" s="14"/>
      <c r="N3490" s="14"/>
    </row>
    <row r="3491">
      <c r="C3491" s="14"/>
      <c r="K3491" s="14"/>
      <c r="N3491" s="14"/>
    </row>
    <row r="3492">
      <c r="C3492" s="14"/>
      <c r="K3492" s="14"/>
      <c r="N3492" s="14"/>
    </row>
    <row r="3493">
      <c r="C3493" s="14"/>
      <c r="K3493" s="14"/>
      <c r="N3493" s="14"/>
    </row>
    <row r="3494">
      <c r="C3494" s="14"/>
      <c r="K3494" s="14"/>
      <c r="N3494" s="14"/>
    </row>
    <row r="3495">
      <c r="C3495" s="14"/>
      <c r="K3495" s="14"/>
      <c r="N3495" s="14"/>
    </row>
    <row r="3496">
      <c r="C3496" s="14"/>
      <c r="K3496" s="14"/>
      <c r="N3496" s="14"/>
    </row>
    <row r="3497">
      <c r="C3497" s="14"/>
      <c r="K3497" s="14"/>
      <c r="N3497" s="14"/>
    </row>
    <row r="3498">
      <c r="C3498" s="14"/>
      <c r="K3498" s="14"/>
      <c r="N3498" s="14"/>
    </row>
    <row r="3499">
      <c r="C3499" s="14"/>
      <c r="K3499" s="14"/>
      <c r="N3499" s="14"/>
    </row>
    <row r="3500">
      <c r="C3500" s="14"/>
      <c r="K3500" s="14"/>
      <c r="N3500" s="14"/>
    </row>
    <row r="3501">
      <c r="C3501" s="14"/>
      <c r="K3501" s="14"/>
      <c r="N3501" s="14"/>
    </row>
    <row r="3502">
      <c r="C3502" s="14"/>
      <c r="K3502" s="14"/>
      <c r="N3502" s="14"/>
    </row>
    <row r="3503">
      <c r="C3503" s="14"/>
      <c r="K3503" s="14"/>
      <c r="N3503" s="14"/>
    </row>
    <row r="3504">
      <c r="C3504" s="14"/>
      <c r="K3504" s="14"/>
      <c r="N3504" s="14"/>
    </row>
    <row r="3505">
      <c r="C3505" s="14"/>
      <c r="K3505" s="14"/>
      <c r="N3505" s="14"/>
    </row>
    <row r="3506">
      <c r="C3506" s="14"/>
      <c r="K3506" s="14"/>
      <c r="N3506" s="14"/>
    </row>
    <row r="3507">
      <c r="C3507" s="14"/>
      <c r="K3507" s="14"/>
      <c r="N3507" s="14"/>
    </row>
    <row r="3508">
      <c r="C3508" s="14"/>
      <c r="K3508" s="14"/>
      <c r="N3508" s="14"/>
    </row>
    <row r="3509">
      <c r="C3509" s="14"/>
      <c r="K3509" s="14"/>
      <c r="N3509" s="14"/>
    </row>
    <row r="3510">
      <c r="C3510" s="14"/>
      <c r="K3510" s="14"/>
      <c r="N3510" s="14"/>
    </row>
    <row r="3511">
      <c r="C3511" s="14"/>
      <c r="K3511" s="14"/>
      <c r="N3511" s="14"/>
    </row>
    <row r="3512">
      <c r="C3512" s="14"/>
      <c r="K3512" s="14"/>
      <c r="N3512" s="14"/>
    </row>
    <row r="3513">
      <c r="C3513" s="14"/>
      <c r="K3513" s="14"/>
      <c r="N3513" s="14"/>
    </row>
    <row r="3514">
      <c r="C3514" s="14"/>
      <c r="K3514" s="14"/>
      <c r="N3514" s="14"/>
    </row>
    <row r="3515">
      <c r="C3515" s="14"/>
      <c r="K3515" s="14"/>
      <c r="N3515" s="14"/>
    </row>
    <row r="3516">
      <c r="C3516" s="14"/>
      <c r="K3516" s="14"/>
      <c r="N3516" s="14"/>
    </row>
    <row r="3517">
      <c r="C3517" s="14"/>
      <c r="K3517" s="14"/>
      <c r="N3517" s="14"/>
    </row>
    <row r="3518">
      <c r="C3518" s="14"/>
      <c r="K3518" s="14"/>
      <c r="N3518" s="14"/>
    </row>
    <row r="3519">
      <c r="C3519" s="14"/>
      <c r="K3519" s="14"/>
      <c r="N3519" s="14"/>
    </row>
    <row r="3520">
      <c r="C3520" s="14"/>
      <c r="K3520" s="14"/>
      <c r="N3520" s="14"/>
    </row>
    <row r="3521">
      <c r="C3521" s="14"/>
      <c r="K3521" s="14"/>
      <c r="N3521" s="14"/>
    </row>
    <row r="3522">
      <c r="C3522" s="14"/>
      <c r="K3522" s="14"/>
      <c r="N3522" s="14"/>
    </row>
    <row r="3523">
      <c r="C3523" s="14"/>
      <c r="K3523" s="14"/>
      <c r="N3523" s="14"/>
    </row>
    <row r="3524">
      <c r="C3524" s="14"/>
      <c r="K3524" s="14"/>
      <c r="N3524" s="14"/>
    </row>
    <row r="3525">
      <c r="C3525" s="14"/>
      <c r="K3525" s="14"/>
      <c r="N3525" s="14"/>
    </row>
    <row r="3526">
      <c r="C3526" s="14"/>
      <c r="K3526" s="14"/>
      <c r="N3526" s="14"/>
    </row>
    <row r="3527">
      <c r="C3527" s="14"/>
      <c r="K3527" s="14"/>
      <c r="N3527" s="14"/>
    </row>
    <row r="3528">
      <c r="C3528" s="14"/>
      <c r="K3528" s="14"/>
      <c r="N3528" s="14"/>
    </row>
    <row r="3529">
      <c r="C3529" s="14"/>
      <c r="K3529" s="14"/>
      <c r="N3529" s="14"/>
    </row>
    <row r="3530">
      <c r="C3530" s="14"/>
      <c r="K3530" s="14"/>
      <c r="N3530" s="14"/>
    </row>
    <row r="3531">
      <c r="C3531" s="14"/>
      <c r="K3531" s="14"/>
      <c r="N3531" s="14"/>
    </row>
    <row r="3532">
      <c r="C3532" s="14"/>
      <c r="K3532" s="14"/>
      <c r="N3532" s="14"/>
    </row>
    <row r="3533">
      <c r="C3533" s="14"/>
      <c r="K3533" s="14"/>
      <c r="N3533" s="14"/>
    </row>
    <row r="3534">
      <c r="C3534" s="14"/>
      <c r="K3534" s="14"/>
      <c r="N3534" s="14"/>
    </row>
    <row r="3535">
      <c r="C3535" s="14"/>
      <c r="K3535" s="14"/>
      <c r="N3535" s="14"/>
    </row>
    <row r="3536">
      <c r="C3536" s="14"/>
      <c r="K3536" s="14"/>
      <c r="N3536" s="14"/>
    </row>
    <row r="3537">
      <c r="C3537" s="14"/>
      <c r="K3537" s="14"/>
      <c r="N3537" s="14"/>
    </row>
    <row r="3538">
      <c r="C3538" s="14"/>
      <c r="K3538" s="14"/>
      <c r="N3538" s="14"/>
    </row>
    <row r="3539">
      <c r="C3539" s="14"/>
      <c r="K3539" s="14"/>
      <c r="N3539" s="14"/>
    </row>
    <row r="3540">
      <c r="C3540" s="14"/>
      <c r="K3540" s="14"/>
      <c r="N3540" s="14"/>
    </row>
    <row r="3541">
      <c r="C3541" s="14"/>
      <c r="K3541" s="14"/>
      <c r="N3541" s="14"/>
    </row>
    <row r="3542">
      <c r="C3542" s="14"/>
      <c r="K3542" s="14"/>
      <c r="N3542" s="14"/>
    </row>
    <row r="3543">
      <c r="C3543" s="14"/>
      <c r="K3543" s="14"/>
      <c r="N3543" s="14"/>
    </row>
    <row r="3544">
      <c r="C3544" s="14"/>
      <c r="K3544" s="14"/>
      <c r="N3544" s="14"/>
    </row>
    <row r="3545">
      <c r="C3545" s="14"/>
      <c r="K3545" s="14"/>
      <c r="N3545" s="14"/>
    </row>
    <row r="3546">
      <c r="C3546" s="14"/>
      <c r="K3546" s="14"/>
      <c r="N3546" s="14"/>
    </row>
    <row r="3547">
      <c r="C3547" s="14"/>
      <c r="K3547" s="14"/>
      <c r="N3547" s="14"/>
    </row>
    <row r="3548">
      <c r="C3548" s="14"/>
      <c r="K3548" s="14"/>
      <c r="N3548" s="14"/>
    </row>
    <row r="3549">
      <c r="C3549" s="14"/>
      <c r="K3549" s="14"/>
      <c r="N3549" s="14"/>
    </row>
    <row r="3550">
      <c r="C3550" s="14"/>
      <c r="K3550" s="14"/>
      <c r="N3550" s="14"/>
    </row>
    <row r="3551">
      <c r="C3551" s="14"/>
      <c r="K3551" s="14"/>
      <c r="N3551" s="14"/>
    </row>
    <row r="3552">
      <c r="C3552" s="14"/>
      <c r="K3552" s="14"/>
      <c r="N3552" s="14"/>
    </row>
    <row r="3553">
      <c r="C3553" s="14"/>
      <c r="K3553" s="14"/>
      <c r="N3553" s="14"/>
    </row>
    <row r="3554">
      <c r="C3554" s="14"/>
      <c r="K3554" s="14"/>
      <c r="N3554" s="14"/>
    </row>
    <row r="3555">
      <c r="C3555" s="14"/>
      <c r="K3555" s="14"/>
      <c r="N3555" s="14"/>
    </row>
    <row r="3556">
      <c r="C3556" s="14"/>
      <c r="K3556" s="14"/>
      <c r="N3556" s="14"/>
    </row>
    <row r="3557">
      <c r="C3557" s="14"/>
      <c r="K3557" s="14"/>
      <c r="N3557" s="14"/>
    </row>
    <row r="3558">
      <c r="C3558" s="14"/>
      <c r="K3558" s="14"/>
      <c r="N3558" s="14"/>
    </row>
    <row r="3559">
      <c r="C3559" s="14"/>
      <c r="K3559" s="14"/>
      <c r="N3559" s="14"/>
    </row>
    <row r="3560">
      <c r="C3560" s="14"/>
      <c r="K3560" s="14"/>
      <c r="N3560" s="14"/>
    </row>
    <row r="3561">
      <c r="C3561" s="14"/>
      <c r="K3561" s="14"/>
      <c r="N3561" s="14"/>
    </row>
    <row r="3562">
      <c r="C3562" s="14"/>
      <c r="K3562" s="14"/>
      <c r="N3562" s="14"/>
    </row>
    <row r="3563">
      <c r="C3563" s="14"/>
      <c r="K3563" s="14"/>
      <c r="N3563" s="14"/>
    </row>
    <row r="3564">
      <c r="C3564" s="14"/>
      <c r="K3564" s="14"/>
      <c r="N3564" s="14"/>
    </row>
    <row r="3565">
      <c r="C3565" s="14"/>
      <c r="K3565" s="14"/>
      <c r="N3565" s="14"/>
    </row>
    <row r="3566">
      <c r="C3566" s="14"/>
      <c r="K3566" s="14"/>
      <c r="N3566" s="14"/>
    </row>
    <row r="3567">
      <c r="C3567" s="14"/>
      <c r="K3567" s="14"/>
      <c r="N3567" s="14"/>
    </row>
    <row r="3568">
      <c r="C3568" s="14"/>
      <c r="K3568" s="14"/>
      <c r="N3568" s="14"/>
    </row>
    <row r="3569">
      <c r="C3569" s="14"/>
      <c r="K3569" s="14"/>
      <c r="N3569" s="14"/>
    </row>
    <row r="3570">
      <c r="C3570" s="14"/>
      <c r="K3570" s="14"/>
      <c r="N3570" s="14"/>
    </row>
    <row r="3571">
      <c r="C3571" s="14"/>
      <c r="K3571" s="14"/>
      <c r="N3571" s="14"/>
    </row>
    <row r="3572">
      <c r="C3572" s="14"/>
      <c r="K3572" s="14"/>
      <c r="N3572" s="14"/>
    </row>
    <row r="3573">
      <c r="C3573" s="14"/>
      <c r="K3573" s="14"/>
      <c r="N3573" s="14"/>
    </row>
    <row r="3574">
      <c r="C3574" s="14"/>
      <c r="K3574" s="14"/>
      <c r="N3574" s="14"/>
    </row>
    <row r="3575">
      <c r="C3575" s="14"/>
      <c r="K3575" s="14"/>
      <c r="N3575" s="14"/>
    </row>
    <row r="3576">
      <c r="C3576" s="14"/>
      <c r="K3576" s="14"/>
      <c r="N3576" s="14"/>
    </row>
    <row r="3577">
      <c r="C3577" s="14"/>
      <c r="K3577" s="14"/>
      <c r="N3577" s="14"/>
    </row>
    <row r="3578">
      <c r="C3578" s="14"/>
      <c r="K3578" s="14"/>
      <c r="N3578" s="14"/>
    </row>
    <row r="3579">
      <c r="C3579" s="14"/>
      <c r="K3579" s="14"/>
      <c r="N3579" s="14"/>
    </row>
    <row r="3580">
      <c r="C3580" s="14"/>
      <c r="K3580" s="14"/>
      <c r="N3580" s="14"/>
    </row>
    <row r="3581">
      <c r="C3581" s="14"/>
      <c r="K3581" s="14"/>
      <c r="N3581" s="14"/>
    </row>
    <row r="3582">
      <c r="C3582" s="14"/>
      <c r="K3582" s="14"/>
      <c r="N3582" s="14"/>
    </row>
    <row r="3583">
      <c r="C3583" s="14"/>
      <c r="K3583" s="14"/>
      <c r="N3583" s="14"/>
    </row>
    <row r="3584">
      <c r="C3584" s="14"/>
      <c r="K3584" s="14"/>
      <c r="N3584" s="14"/>
    </row>
    <row r="3585">
      <c r="C3585" s="14"/>
      <c r="K3585" s="14"/>
      <c r="N3585" s="14"/>
    </row>
    <row r="3586">
      <c r="C3586" s="14"/>
      <c r="K3586" s="14"/>
      <c r="N3586" s="14"/>
    </row>
    <row r="3587">
      <c r="C3587" s="14"/>
      <c r="K3587" s="14"/>
      <c r="N3587" s="14"/>
    </row>
    <row r="3588">
      <c r="C3588" s="14"/>
      <c r="K3588" s="14"/>
      <c r="N3588" s="14"/>
    </row>
    <row r="3589">
      <c r="C3589" s="14"/>
      <c r="K3589" s="14"/>
      <c r="N3589" s="14"/>
    </row>
    <row r="3590">
      <c r="C3590" s="14"/>
      <c r="K3590" s="14"/>
      <c r="N3590" s="14"/>
    </row>
    <row r="3591">
      <c r="C3591" s="14"/>
      <c r="K3591" s="14"/>
      <c r="N3591" s="14"/>
    </row>
    <row r="3592">
      <c r="C3592" s="14"/>
      <c r="K3592" s="14"/>
      <c r="N3592" s="14"/>
    </row>
    <row r="3593">
      <c r="C3593" s="14"/>
      <c r="K3593" s="14"/>
      <c r="N3593" s="14"/>
    </row>
    <row r="3594">
      <c r="C3594" s="14"/>
      <c r="K3594" s="14"/>
      <c r="N3594" s="14"/>
    </row>
    <row r="3595">
      <c r="C3595" s="14"/>
      <c r="K3595" s="14"/>
      <c r="N3595" s="14"/>
    </row>
    <row r="3596">
      <c r="C3596" s="14"/>
      <c r="K3596" s="14"/>
      <c r="N3596" s="14"/>
    </row>
    <row r="3597">
      <c r="C3597" s="14"/>
      <c r="K3597" s="14"/>
      <c r="N3597" s="14"/>
    </row>
    <row r="3598">
      <c r="C3598" s="14"/>
      <c r="K3598" s="14"/>
      <c r="N3598" s="14"/>
    </row>
    <row r="3599">
      <c r="C3599" s="14"/>
      <c r="K3599" s="14"/>
      <c r="N3599" s="14"/>
    </row>
    <row r="3600">
      <c r="C3600" s="14"/>
      <c r="K3600" s="14"/>
      <c r="N3600" s="14"/>
    </row>
    <row r="3601">
      <c r="C3601" s="14"/>
      <c r="K3601" s="14"/>
      <c r="N3601" s="14"/>
    </row>
    <row r="3602">
      <c r="C3602" s="14"/>
      <c r="K3602" s="14"/>
      <c r="N3602" s="14"/>
    </row>
    <row r="3603">
      <c r="C3603" s="14"/>
      <c r="K3603" s="14"/>
      <c r="N3603" s="14"/>
    </row>
    <row r="3604">
      <c r="C3604" s="14"/>
      <c r="K3604" s="14"/>
      <c r="N3604" s="14"/>
    </row>
    <row r="3605">
      <c r="C3605" s="14"/>
      <c r="K3605" s="14"/>
      <c r="N3605" s="14"/>
    </row>
    <row r="3606">
      <c r="C3606" s="14"/>
      <c r="K3606" s="14"/>
      <c r="N3606" s="14"/>
    </row>
    <row r="3607">
      <c r="C3607" s="14"/>
      <c r="K3607" s="14"/>
      <c r="N3607" s="14"/>
    </row>
    <row r="3608">
      <c r="C3608" s="14"/>
      <c r="K3608" s="14"/>
      <c r="N3608" s="14"/>
    </row>
    <row r="3609">
      <c r="C3609" s="14"/>
      <c r="K3609" s="14"/>
      <c r="N3609" s="14"/>
    </row>
    <row r="3610">
      <c r="C3610" s="14"/>
      <c r="K3610" s="14"/>
      <c r="N3610" s="14"/>
    </row>
    <row r="3611">
      <c r="C3611" s="14"/>
      <c r="K3611" s="14"/>
      <c r="N3611" s="14"/>
    </row>
    <row r="3612">
      <c r="C3612" s="14"/>
      <c r="K3612" s="14"/>
      <c r="N3612" s="14"/>
    </row>
    <row r="3613">
      <c r="C3613" s="14"/>
      <c r="K3613" s="14"/>
      <c r="N3613" s="14"/>
    </row>
    <row r="3614">
      <c r="C3614" s="14"/>
      <c r="K3614" s="14"/>
      <c r="N3614" s="14"/>
    </row>
    <row r="3615">
      <c r="C3615" s="14"/>
      <c r="K3615" s="14"/>
      <c r="N3615" s="14"/>
    </row>
    <row r="3616">
      <c r="C3616" s="14"/>
      <c r="K3616" s="14"/>
      <c r="N3616" s="14"/>
    </row>
    <row r="3617">
      <c r="C3617" s="14"/>
      <c r="K3617" s="14"/>
      <c r="N3617" s="14"/>
    </row>
    <row r="3618">
      <c r="C3618" s="14"/>
      <c r="K3618" s="14"/>
      <c r="N3618" s="14"/>
    </row>
    <row r="3619">
      <c r="C3619" s="14"/>
      <c r="K3619" s="14"/>
      <c r="N3619" s="14"/>
    </row>
    <row r="3620">
      <c r="C3620" s="14"/>
      <c r="K3620" s="14"/>
      <c r="N3620" s="14"/>
    </row>
    <row r="3621">
      <c r="C3621" s="14"/>
      <c r="K3621" s="14"/>
      <c r="N3621" s="14"/>
    </row>
    <row r="3622">
      <c r="C3622" s="14"/>
      <c r="K3622" s="14"/>
      <c r="N3622" s="14"/>
    </row>
    <row r="3623">
      <c r="C3623" s="14"/>
      <c r="K3623" s="14"/>
      <c r="N3623" s="14"/>
    </row>
    <row r="3624">
      <c r="C3624" s="14"/>
      <c r="K3624" s="14"/>
      <c r="N3624" s="14"/>
    </row>
    <row r="3625">
      <c r="C3625" s="14"/>
      <c r="K3625" s="14"/>
      <c r="N3625" s="14"/>
    </row>
    <row r="3626">
      <c r="C3626" s="14"/>
      <c r="K3626" s="14"/>
      <c r="N3626" s="14"/>
    </row>
    <row r="3627">
      <c r="C3627" s="14"/>
      <c r="K3627" s="14"/>
      <c r="N3627" s="14"/>
    </row>
    <row r="3628">
      <c r="C3628" s="14"/>
      <c r="K3628" s="14"/>
      <c r="N3628" s="14"/>
    </row>
    <row r="3629">
      <c r="C3629" s="14"/>
      <c r="K3629" s="14"/>
      <c r="N3629" s="14"/>
    </row>
    <row r="3630">
      <c r="C3630" s="14"/>
      <c r="K3630" s="14"/>
      <c r="N3630" s="14"/>
    </row>
    <row r="3631">
      <c r="C3631" s="14"/>
      <c r="K3631" s="14"/>
      <c r="N3631" s="14"/>
    </row>
    <row r="3632">
      <c r="C3632" s="14"/>
      <c r="K3632" s="14"/>
      <c r="N3632" s="14"/>
    </row>
    <row r="3633">
      <c r="C3633" s="14"/>
      <c r="K3633" s="14"/>
      <c r="N3633" s="14"/>
    </row>
    <row r="3634">
      <c r="C3634" s="14"/>
      <c r="K3634" s="14"/>
      <c r="N3634" s="14"/>
    </row>
    <row r="3635">
      <c r="C3635" s="14"/>
      <c r="K3635" s="14"/>
      <c r="N3635" s="14"/>
    </row>
    <row r="3636">
      <c r="C3636" s="14"/>
      <c r="K3636" s="14"/>
      <c r="N3636" s="14"/>
    </row>
    <row r="3637">
      <c r="C3637" s="14"/>
      <c r="K3637" s="14"/>
      <c r="N3637" s="14"/>
    </row>
    <row r="3638">
      <c r="C3638" s="14"/>
      <c r="K3638" s="14"/>
      <c r="N3638" s="14"/>
    </row>
    <row r="3639">
      <c r="C3639" s="14"/>
      <c r="K3639" s="14"/>
      <c r="N3639" s="14"/>
    </row>
    <row r="3640">
      <c r="C3640" s="14"/>
      <c r="K3640" s="14"/>
      <c r="N3640" s="14"/>
    </row>
    <row r="3641">
      <c r="C3641" s="14"/>
      <c r="K3641" s="14"/>
      <c r="N3641" s="14"/>
    </row>
    <row r="3642">
      <c r="C3642" s="14"/>
      <c r="K3642" s="14"/>
      <c r="N3642" s="14"/>
    </row>
    <row r="3643">
      <c r="C3643" s="14"/>
      <c r="K3643" s="14"/>
      <c r="N3643" s="14"/>
    </row>
    <row r="3644">
      <c r="C3644" s="14"/>
      <c r="K3644" s="14"/>
      <c r="N3644" s="14"/>
    </row>
    <row r="3645">
      <c r="C3645" s="14"/>
      <c r="K3645" s="14"/>
      <c r="N3645" s="14"/>
    </row>
    <row r="3646">
      <c r="C3646" s="14"/>
      <c r="K3646" s="14"/>
      <c r="N3646" s="14"/>
    </row>
    <row r="3647">
      <c r="C3647" s="14"/>
      <c r="K3647" s="14"/>
      <c r="N3647" s="14"/>
    </row>
    <row r="3648">
      <c r="C3648" s="14"/>
      <c r="K3648" s="14"/>
      <c r="N3648" s="14"/>
    </row>
    <row r="3649">
      <c r="C3649" s="14"/>
      <c r="K3649" s="14"/>
      <c r="N3649" s="14"/>
    </row>
    <row r="3650">
      <c r="C3650" s="14"/>
      <c r="K3650" s="14"/>
      <c r="N3650" s="14"/>
    </row>
    <row r="3651">
      <c r="C3651" s="14"/>
      <c r="K3651" s="14"/>
      <c r="N3651" s="14"/>
    </row>
    <row r="3652">
      <c r="C3652" s="14"/>
      <c r="K3652" s="14"/>
      <c r="N3652" s="14"/>
    </row>
    <row r="3653">
      <c r="C3653" s="14"/>
      <c r="K3653" s="14"/>
      <c r="N3653" s="14"/>
    </row>
    <row r="3654">
      <c r="C3654" s="14"/>
      <c r="K3654" s="14"/>
      <c r="N3654" s="14"/>
    </row>
    <row r="3655">
      <c r="C3655" s="14"/>
      <c r="K3655" s="14"/>
      <c r="N3655" s="14"/>
    </row>
    <row r="3656">
      <c r="C3656" s="14"/>
      <c r="K3656" s="14"/>
      <c r="N3656" s="14"/>
    </row>
    <row r="3657">
      <c r="C3657" s="14"/>
      <c r="K3657" s="14"/>
      <c r="N3657" s="14"/>
    </row>
    <row r="3658">
      <c r="C3658" s="14"/>
      <c r="K3658" s="14"/>
      <c r="N3658" s="14"/>
    </row>
    <row r="3659">
      <c r="C3659" s="14"/>
      <c r="K3659" s="14"/>
      <c r="N3659" s="14"/>
    </row>
    <row r="3660">
      <c r="C3660" s="14"/>
      <c r="K3660" s="14"/>
      <c r="N3660" s="14"/>
    </row>
    <row r="3661">
      <c r="C3661" s="14"/>
      <c r="K3661" s="14"/>
      <c r="N3661" s="14"/>
    </row>
    <row r="3662">
      <c r="C3662" s="14"/>
      <c r="K3662" s="14"/>
      <c r="N3662" s="14"/>
    </row>
    <row r="3663">
      <c r="C3663" s="14"/>
      <c r="K3663" s="14"/>
      <c r="N3663" s="14"/>
    </row>
    <row r="3664">
      <c r="C3664" s="14"/>
      <c r="K3664" s="14"/>
      <c r="N3664" s="14"/>
    </row>
    <row r="3665">
      <c r="C3665" s="14"/>
      <c r="K3665" s="14"/>
      <c r="N3665" s="14"/>
    </row>
    <row r="3666">
      <c r="C3666" s="14"/>
      <c r="K3666" s="14"/>
      <c r="N3666" s="14"/>
    </row>
    <row r="3667">
      <c r="C3667" s="14"/>
      <c r="K3667" s="14"/>
      <c r="N3667" s="14"/>
    </row>
    <row r="3668">
      <c r="C3668" s="14"/>
      <c r="K3668" s="14"/>
      <c r="N3668" s="14"/>
    </row>
    <row r="3669">
      <c r="C3669" s="14"/>
      <c r="K3669" s="14"/>
      <c r="N3669" s="14"/>
    </row>
    <row r="3670">
      <c r="C3670" s="14"/>
      <c r="K3670" s="14"/>
      <c r="N3670" s="14"/>
    </row>
    <row r="3671">
      <c r="C3671" s="14"/>
      <c r="K3671" s="14"/>
      <c r="N3671" s="14"/>
    </row>
    <row r="3672">
      <c r="C3672" s="14"/>
      <c r="K3672" s="14"/>
      <c r="N3672" s="14"/>
    </row>
    <row r="3673">
      <c r="C3673" s="14"/>
      <c r="K3673" s="14"/>
      <c r="N3673" s="14"/>
    </row>
    <row r="3674">
      <c r="C3674" s="14"/>
      <c r="K3674" s="14"/>
      <c r="N3674" s="14"/>
    </row>
    <row r="3675">
      <c r="C3675" s="14"/>
      <c r="K3675" s="14"/>
      <c r="N3675" s="14"/>
    </row>
    <row r="3676">
      <c r="C3676" s="14"/>
      <c r="K3676" s="14"/>
      <c r="N3676" s="14"/>
    </row>
    <row r="3677">
      <c r="C3677" s="14"/>
      <c r="K3677" s="14"/>
      <c r="N3677" s="14"/>
    </row>
    <row r="3678">
      <c r="C3678" s="14"/>
      <c r="K3678" s="14"/>
      <c r="N3678" s="14"/>
    </row>
    <row r="3679">
      <c r="C3679" s="14"/>
      <c r="K3679" s="14"/>
      <c r="N3679" s="14"/>
    </row>
    <row r="3680">
      <c r="C3680" s="14"/>
      <c r="K3680" s="14"/>
      <c r="N3680" s="14"/>
    </row>
    <row r="3681">
      <c r="C3681" s="14"/>
      <c r="K3681" s="14"/>
      <c r="N3681" s="14"/>
    </row>
    <row r="3682">
      <c r="C3682" s="14"/>
      <c r="K3682" s="14"/>
      <c r="N3682" s="14"/>
    </row>
    <row r="3683">
      <c r="C3683" s="14"/>
      <c r="K3683" s="14"/>
      <c r="N3683" s="14"/>
    </row>
    <row r="3684">
      <c r="C3684" s="14"/>
      <c r="K3684" s="14"/>
      <c r="N3684" s="14"/>
    </row>
    <row r="3685">
      <c r="C3685" s="14"/>
      <c r="K3685" s="14"/>
      <c r="N3685" s="14"/>
    </row>
    <row r="3686">
      <c r="C3686" s="14"/>
      <c r="K3686" s="14"/>
      <c r="N3686" s="14"/>
    </row>
    <row r="3687">
      <c r="C3687" s="14"/>
      <c r="K3687" s="14"/>
      <c r="N3687" s="14"/>
    </row>
    <row r="3688">
      <c r="C3688" s="14"/>
      <c r="K3688" s="14"/>
      <c r="N3688" s="14"/>
    </row>
    <row r="3689">
      <c r="C3689" s="14"/>
      <c r="K3689" s="14"/>
      <c r="N3689" s="14"/>
    </row>
    <row r="3690">
      <c r="C3690" s="14"/>
      <c r="K3690" s="14"/>
      <c r="N3690" s="14"/>
    </row>
    <row r="3691">
      <c r="C3691" s="14"/>
      <c r="K3691" s="14"/>
      <c r="N3691" s="14"/>
    </row>
    <row r="3692">
      <c r="C3692" s="14"/>
      <c r="K3692" s="14"/>
      <c r="N3692" s="14"/>
    </row>
    <row r="3693">
      <c r="C3693" s="14"/>
      <c r="K3693" s="14"/>
      <c r="N3693" s="14"/>
    </row>
    <row r="3694">
      <c r="C3694" s="14"/>
      <c r="K3694" s="14"/>
      <c r="N3694" s="14"/>
    </row>
    <row r="3695">
      <c r="C3695" s="14"/>
      <c r="K3695" s="14"/>
      <c r="N3695" s="14"/>
    </row>
    <row r="3696">
      <c r="C3696" s="14"/>
      <c r="K3696" s="14"/>
      <c r="N3696" s="14"/>
    </row>
    <row r="3697">
      <c r="C3697" s="14"/>
      <c r="K3697" s="14"/>
      <c r="N3697" s="14"/>
    </row>
    <row r="3698">
      <c r="C3698" s="14"/>
      <c r="K3698" s="14"/>
      <c r="N3698" s="14"/>
    </row>
    <row r="3699">
      <c r="C3699" s="14"/>
      <c r="K3699" s="14"/>
      <c r="N3699" s="14"/>
    </row>
    <row r="3700">
      <c r="C3700" s="14"/>
      <c r="K3700" s="14"/>
      <c r="N3700" s="14"/>
    </row>
    <row r="3701">
      <c r="C3701" s="14"/>
      <c r="K3701" s="14"/>
      <c r="N3701" s="14"/>
    </row>
    <row r="3702">
      <c r="C3702" s="14"/>
      <c r="K3702" s="14"/>
      <c r="N3702" s="14"/>
    </row>
    <row r="3703">
      <c r="C3703" s="14"/>
      <c r="K3703" s="14"/>
      <c r="N3703" s="14"/>
    </row>
    <row r="3704">
      <c r="C3704" s="14"/>
      <c r="K3704" s="14"/>
      <c r="N3704" s="14"/>
    </row>
    <row r="3705">
      <c r="C3705" s="14"/>
      <c r="K3705" s="14"/>
      <c r="N3705" s="14"/>
    </row>
    <row r="3706">
      <c r="C3706" s="14"/>
      <c r="K3706" s="14"/>
      <c r="N3706" s="14"/>
    </row>
    <row r="3707">
      <c r="C3707" s="14"/>
      <c r="K3707" s="14"/>
      <c r="N3707" s="14"/>
    </row>
    <row r="3708">
      <c r="C3708" s="14"/>
      <c r="K3708" s="14"/>
      <c r="N3708" s="14"/>
    </row>
    <row r="3709">
      <c r="C3709" s="14"/>
      <c r="K3709" s="14"/>
      <c r="N3709" s="14"/>
    </row>
    <row r="3710">
      <c r="C3710" s="14"/>
      <c r="K3710" s="14"/>
      <c r="N3710" s="14"/>
    </row>
    <row r="3711">
      <c r="C3711" s="14"/>
      <c r="K3711" s="14"/>
      <c r="N3711" s="14"/>
    </row>
    <row r="3712">
      <c r="C3712" s="14"/>
      <c r="K3712" s="14"/>
      <c r="N3712" s="14"/>
    </row>
    <row r="3713">
      <c r="C3713" s="14"/>
      <c r="K3713" s="14"/>
      <c r="N3713" s="14"/>
    </row>
    <row r="3714">
      <c r="C3714" s="14"/>
      <c r="K3714" s="14"/>
      <c r="N3714" s="14"/>
    </row>
    <row r="3715">
      <c r="C3715" s="14"/>
      <c r="K3715" s="14"/>
      <c r="N3715" s="14"/>
    </row>
    <row r="3716">
      <c r="C3716" s="14"/>
      <c r="K3716" s="14"/>
      <c r="N3716" s="14"/>
    </row>
    <row r="3717">
      <c r="C3717" s="14"/>
      <c r="K3717" s="14"/>
      <c r="N3717" s="14"/>
    </row>
    <row r="3718">
      <c r="C3718" s="14"/>
      <c r="K3718" s="14"/>
      <c r="N3718" s="14"/>
    </row>
    <row r="3719">
      <c r="C3719" s="14"/>
      <c r="K3719" s="14"/>
      <c r="N3719" s="14"/>
    </row>
    <row r="3720">
      <c r="C3720" s="14"/>
      <c r="K3720" s="14"/>
      <c r="N3720" s="14"/>
    </row>
    <row r="3721">
      <c r="C3721" s="14"/>
      <c r="K3721" s="14"/>
      <c r="N3721" s="14"/>
    </row>
    <row r="3722">
      <c r="C3722" s="14"/>
      <c r="K3722" s="14"/>
      <c r="N3722" s="14"/>
    </row>
    <row r="3723">
      <c r="C3723" s="14"/>
      <c r="K3723" s="14"/>
      <c r="N3723" s="14"/>
    </row>
    <row r="3724">
      <c r="C3724" s="14"/>
      <c r="K3724" s="14"/>
      <c r="N3724" s="14"/>
    </row>
    <row r="3725">
      <c r="C3725" s="14"/>
      <c r="K3725" s="14"/>
      <c r="N3725" s="14"/>
    </row>
    <row r="3726">
      <c r="C3726" s="14"/>
      <c r="K3726" s="14"/>
      <c r="N3726" s="14"/>
    </row>
    <row r="3727">
      <c r="C3727" s="14"/>
      <c r="K3727" s="14"/>
      <c r="N3727" s="14"/>
    </row>
    <row r="3728">
      <c r="C3728" s="14"/>
      <c r="K3728" s="14"/>
      <c r="N3728" s="14"/>
    </row>
    <row r="3729">
      <c r="C3729" s="14"/>
      <c r="K3729" s="14"/>
      <c r="N3729" s="14"/>
    </row>
    <row r="3730">
      <c r="C3730" s="14"/>
      <c r="K3730" s="14"/>
      <c r="N3730" s="14"/>
    </row>
    <row r="3731">
      <c r="C3731" s="14"/>
      <c r="K3731" s="14"/>
      <c r="N3731" s="14"/>
    </row>
    <row r="3732">
      <c r="C3732" s="14"/>
      <c r="K3732" s="14"/>
      <c r="N3732" s="14"/>
    </row>
    <row r="3733">
      <c r="C3733" s="14"/>
      <c r="K3733" s="14"/>
      <c r="N3733" s="14"/>
    </row>
    <row r="3734">
      <c r="C3734" s="14"/>
      <c r="K3734" s="14"/>
      <c r="N3734" s="14"/>
    </row>
    <row r="3735">
      <c r="C3735" s="14"/>
      <c r="K3735" s="14"/>
      <c r="N3735" s="14"/>
    </row>
    <row r="3736">
      <c r="C3736" s="14"/>
      <c r="K3736" s="14"/>
      <c r="N3736" s="14"/>
    </row>
    <row r="3737">
      <c r="C3737" s="14"/>
      <c r="K3737" s="14"/>
      <c r="N3737" s="14"/>
    </row>
    <row r="3738">
      <c r="C3738" s="14"/>
      <c r="K3738" s="14"/>
      <c r="N3738" s="14"/>
    </row>
    <row r="3739">
      <c r="C3739" s="14"/>
      <c r="K3739" s="14"/>
      <c r="N3739" s="14"/>
    </row>
    <row r="3740">
      <c r="C3740" s="14"/>
      <c r="K3740" s="14"/>
      <c r="N3740" s="14"/>
    </row>
    <row r="3741">
      <c r="C3741" s="14"/>
      <c r="K3741" s="14"/>
      <c r="N3741" s="14"/>
    </row>
    <row r="3742">
      <c r="C3742" s="14"/>
      <c r="K3742" s="14"/>
      <c r="N3742" s="14"/>
    </row>
    <row r="3743">
      <c r="C3743" s="14"/>
      <c r="K3743" s="14"/>
      <c r="N3743" s="14"/>
    </row>
    <row r="3744">
      <c r="C3744" s="14"/>
      <c r="K3744" s="14"/>
      <c r="N3744" s="14"/>
    </row>
    <row r="3745">
      <c r="C3745" s="14"/>
      <c r="K3745" s="14"/>
      <c r="N3745" s="14"/>
    </row>
    <row r="3746">
      <c r="C3746" s="14"/>
      <c r="K3746" s="14"/>
      <c r="N3746" s="14"/>
    </row>
    <row r="3747">
      <c r="C3747" s="14"/>
      <c r="K3747" s="14"/>
      <c r="N3747" s="14"/>
    </row>
    <row r="3748">
      <c r="C3748" s="14"/>
      <c r="K3748" s="14"/>
      <c r="N3748" s="14"/>
    </row>
    <row r="3749">
      <c r="C3749" s="14"/>
      <c r="K3749" s="14"/>
      <c r="N3749" s="14"/>
    </row>
    <row r="3750">
      <c r="C3750" s="14"/>
      <c r="K3750" s="14"/>
      <c r="N3750" s="14"/>
    </row>
    <row r="3751">
      <c r="C3751" s="14"/>
      <c r="K3751" s="14"/>
      <c r="N3751" s="14"/>
    </row>
    <row r="3752">
      <c r="C3752" s="14"/>
      <c r="K3752" s="14"/>
      <c r="N3752" s="14"/>
    </row>
    <row r="3753">
      <c r="C3753" s="14"/>
      <c r="K3753" s="14"/>
      <c r="N3753" s="14"/>
    </row>
    <row r="3754">
      <c r="C3754" s="14"/>
      <c r="K3754" s="14"/>
      <c r="N3754" s="14"/>
    </row>
    <row r="3755">
      <c r="C3755" s="14"/>
      <c r="K3755" s="14"/>
      <c r="N3755" s="14"/>
    </row>
    <row r="3756">
      <c r="C3756" s="14"/>
      <c r="K3756" s="14"/>
      <c r="N3756" s="14"/>
    </row>
    <row r="3757">
      <c r="C3757" s="14"/>
      <c r="K3757" s="14"/>
      <c r="N3757" s="14"/>
    </row>
    <row r="3758">
      <c r="C3758" s="14"/>
      <c r="K3758" s="14"/>
      <c r="N3758" s="14"/>
    </row>
    <row r="3759">
      <c r="C3759" s="14"/>
      <c r="K3759" s="14"/>
      <c r="N3759" s="14"/>
    </row>
    <row r="3760">
      <c r="C3760" s="14"/>
      <c r="K3760" s="14"/>
      <c r="N3760" s="14"/>
    </row>
    <row r="3761">
      <c r="C3761" s="14"/>
      <c r="K3761" s="14"/>
      <c r="N3761" s="14"/>
    </row>
    <row r="3762">
      <c r="C3762" s="14"/>
      <c r="K3762" s="14"/>
      <c r="N3762" s="14"/>
    </row>
    <row r="3763">
      <c r="C3763" s="14"/>
      <c r="K3763" s="14"/>
      <c r="N3763" s="14"/>
    </row>
    <row r="3764">
      <c r="C3764" s="14"/>
      <c r="K3764" s="14"/>
      <c r="N3764" s="14"/>
    </row>
    <row r="3765">
      <c r="C3765" s="14"/>
      <c r="K3765" s="14"/>
      <c r="N3765" s="14"/>
    </row>
    <row r="3766">
      <c r="C3766" s="14"/>
      <c r="K3766" s="14"/>
      <c r="N3766" s="14"/>
    </row>
    <row r="3767">
      <c r="C3767" s="14"/>
      <c r="K3767" s="14"/>
      <c r="N3767" s="14"/>
    </row>
    <row r="3768">
      <c r="C3768" s="14"/>
      <c r="K3768" s="14"/>
      <c r="N3768" s="14"/>
    </row>
    <row r="3769">
      <c r="C3769" s="14"/>
      <c r="K3769" s="14"/>
      <c r="N3769" s="14"/>
    </row>
    <row r="3770">
      <c r="C3770" s="14"/>
      <c r="K3770" s="14"/>
      <c r="N3770" s="14"/>
    </row>
    <row r="3771">
      <c r="C3771" s="14"/>
      <c r="K3771" s="14"/>
      <c r="N3771" s="14"/>
    </row>
    <row r="3772">
      <c r="C3772" s="14"/>
      <c r="K3772" s="14"/>
      <c r="N3772" s="14"/>
    </row>
    <row r="3773">
      <c r="C3773" s="14"/>
      <c r="K3773" s="14"/>
      <c r="N3773" s="14"/>
    </row>
    <row r="3774">
      <c r="C3774" s="14"/>
      <c r="K3774" s="14"/>
      <c r="N3774" s="14"/>
    </row>
    <row r="3775">
      <c r="C3775" s="14"/>
      <c r="K3775" s="14"/>
      <c r="N3775" s="14"/>
    </row>
    <row r="3776">
      <c r="C3776" s="14"/>
      <c r="K3776" s="14"/>
      <c r="N3776" s="14"/>
    </row>
    <row r="3777">
      <c r="C3777" s="14"/>
      <c r="K3777" s="14"/>
      <c r="N3777" s="14"/>
    </row>
    <row r="3778">
      <c r="C3778" s="14"/>
      <c r="K3778" s="14"/>
      <c r="N3778" s="14"/>
    </row>
    <row r="3779">
      <c r="C3779" s="14"/>
      <c r="K3779" s="14"/>
      <c r="N3779" s="14"/>
    </row>
    <row r="3780">
      <c r="C3780" s="14"/>
      <c r="K3780" s="14"/>
      <c r="N3780" s="14"/>
    </row>
    <row r="3781">
      <c r="C3781" s="14"/>
      <c r="K3781" s="14"/>
      <c r="N3781" s="14"/>
    </row>
    <row r="3782">
      <c r="C3782" s="14"/>
      <c r="K3782" s="14"/>
      <c r="N3782" s="14"/>
    </row>
    <row r="3783">
      <c r="C3783" s="14"/>
      <c r="K3783" s="14"/>
      <c r="N3783" s="14"/>
    </row>
    <row r="3784">
      <c r="C3784" s="14"/>
      <c r="K3784" s="14"/>
      <c r="N3784" s="14"/>
    </row>
    <row r="3785">
      <c r="C3785" s="14"/>
      <c r="K3785" s="14"/>
      <c r="N3785" s="14"/>
    </row>
    <row r="3786">
      <c r="C3786" s="14"/>
      <c r="K3786" s="14"/>
      <c r="N3786" s="14"/>
    </row>
    <row r="3787">
      <c r="C3787" s="14"/>
      <c r="K3787" s="14"/>
      <c r="N3787" s="14"/>
    </row>
    <row r="3788">
      <c r="C3788" s="14"/>
      <c r="K3788" s="14"/>
      <c r="N3788" s="14"/>
    </row>
    <row r="3789">
      <c r="C3789" s="14"/>
      <c r="K3789" s="14"/>
      <c r="N3789" s="14"/>
    </row>
    <row r="3790">
      <c r="C3790" s="14"/>
      <c r="K3790" s="14"/>
      <c r="N3790" s="14"/>
    </row>
    <row r="3791">
      <c r="C3791" s="14"/>
      <c r="K3791" s="14"/>
      <c r="N3791" s="14"/>
    </row>
    <row r="3792">
      <c r="C3792" s="14"/>
      <c r="K3792" s="14"/>
      <c r="N3792" s="14"/>
    </row>
    <row r="3793">
      <c r="C3793" s="14"/>
      <c r="K3793" s="14"/>
      <c r="N3793" s="14"/>
    </row>
    <row r="3794">
      <c r="C3794" s="14"/>
      <c r="K3794" s="14"/>
      <c r="N3794" s="14"/>
    </row>
    <row r="3795">
      <c r="C3795" s="14"/>
      <c r="K3795" s="14"/>
      <c r="N3795" s="14"/>
    </row>
    <row r="3796">
      <c r="C3796" s="14"/>
      <c r="K3796" s="14"/>
      <c r="N3796" s="14"/>
    </row>
    <row r="3797">
      <c r="C3797" s="14"/>
      <c r="K3797" s="14"/>
      <c r="N3797" s="14"/>
    </row>
    <row r="3798">
      <c r="C3798" s="14"/>
      <c r="K3798" s="14"/>
      <c r="N3798" s="14"/>
    </row>
    <row r="3799">
      <c r="C3799" s="14"/>
      <c r="K3799" s="14"/>
      <c r="N3799" s="14"/>
    </row>
    <row r="3800">
      <c r="C3800" s="14"/>
      <c r="K3800" s="14"/>
      <c r="N3800" s="14"/>
    </row>
    <row r="3801">
      <c r="C3801" s="14"/>
      <c r="K3801" s="14"/>
      <c r="N3801" s="14"/>
    </row>
    <row r="3802">
      <c r="C3802" s="14"/>
      <c r="K3802" s="14"/>
      <c r="N3802" s="14"/>
    </row>
    <row r="3803">
      <c r="C3803" s="14"/>
      <c r="K3803" s="14"/>
      <c r="N3803" s="14"/>
    </row>
    <row r="3804">
      <c r="C3804" s="14"/>
      <c r="K3804" s="14"/>
      <c r="N3804" s="14"/>
    </row>
    <row r="3805">
      <c r="C3805" s="14"/>
      <c r="K3805" s="14"/>
      <c r="N3805" s="14"/>
    </row>
    <row r="3806">
      <c r="C3806" s="14"/>
      <c r="K3806" s="14"/>
      <c r="N3806" s="14"/>
    </row>
    <row r="3807">
      <c r="C3807" s="14"/>
      <c r="K3807" s="14"/>
      <c r="N3807" s="14"/>
    </row>
    <row r="3808">
      <c r="C3808" s="14"/>
      <c r="K3808" s="14"/>
      <c r="N3808" s="14"/>
    </row>
    <row r="3809">
      <c r="C3809" s="14"/>
      <c r="K3809" s="14"/>
      <c r="N3809" s="14"/>
    </row>
    <row r="3810">
      <c r="C3810" s="14"/>
      <c r="K3810" s="14"/>
      <c r="N3810" s="14"/>
    </row>
    <row r="3811">
      <c r="C3811" s="14"/>
      <c r="K3811" s="14"/>
      <c r="N3811" s="14"/>
    </row>
    <row r="3812">
      <c r="C3812" s="14"/>
      <c r="K3812" s="14"/>
      <c r="N3812" s="14"/>
    </row>
    <row r="3813">
      <c r="C3813" s="14"/>
      <c r="K3813" s="14"/>
      <c r="N3813" s="14"/>
    </row>
    <row r="3814">
      <c r="C3814" s="14"/>
      <c r="K3814" s="14"/>
      <c r="N3814" s="14"/>
    </row>
    <row r="3815">
      <c r="C3815" s="14"/>
      <c r="K3815" s="14"/>
      <c r="N3815" s="14"/>
    </row>
    <row r="3816">
      <c r="C3816" s="14"/>
      <c r="K3816" s="14"/>
      <c r="N3816" s="14"/>
    </row>
    <row r="3817">
      <c r="C3817" s="14"/>
      <c r="K3817" s="14"/>
      <c r="N3817" s="14"/>
    </row>
    <row r="3818">
      <c r="C3818" s="14"/>
      <c r="K3818" s="14"/>
      <c r="N3818" s="14"/>
    </row>
    <row r="3819">
      <c r="C3819" s="14"/>
      <c r="K3819" s="14"/>
      <c r="N3819" s="14"/>
    </row>
    <row r="3820">
      <c r="C3820" s="14"/>
      <c r="K3820" s="14"/>
      <c r="N3820" s="14"/>
    </row>
    <row r="3821">
      <c r="C3821" s="14"/>
      <c r="K3821" s="14"/>
      <c r="N3821" s="14"/>
    </row>
    <row r="3822">
      <c r="C3822" s="14"/>
      <c r="K3822" s="14"/>
      <c r="N3822" s="14"/>
    </row>
    <row r="3823">
      <c r="C3823" s="14"/>
      <c r="K3823" s="14"/>
      <c r="N3823" s="14"/>
    </row>
    <row r="3824">
      <c r="C3824" s="14"/>
      <c r="K3824" s="14"/>
      <c r="N3824" s="14"/>
    </row>
    <row r="3825">
      <c r="C3825" s="14"/>
      <c r="K3825" s="14"/>
      <c r="N3825" s="14"/>
    </row>
    <row r="3826">
      <c r="C3826" s="14"/>
      <c r="K3826" s="14"/>
      <c r="N3826" s="14"/>
    </row>
    <row r="3827">
      <c r="C3827" s="14"/>
      <c r="K3827" s="14"/>
      <c r="N3827" s="14"/>
    </row>
    <row r="3828">
      <c r="C3828" s="14"/>
      <c r="K3828" s="14"/>
      <c r="N3828" s="14"/>
    </row>
    <row r="3829">
      <c r="C3829" s="14"/>
      <c r="K3829" s="14"/>
      <c r="N3829" s="14"/>
    </row>
    <row r="3830">
      <c r="C3830" s="14"/>
      <c r="K3830" s="14"/>
      <c r="N3830" s="14"/>
    </row>
    <row r="3831">
      <c r="C3831" s="14"/>
      <c r="K3831" s="14"/>
      <c r="N3831" s="14"/>
    </row>
    <row r="3832">
      <c r="C3832" s="14"/>
      <c r="K3832" s="14"/>
      <c r="N3832" s="14"/>
    </row>
    <row r="3833">
      <c r="C3833" s="14"/>
      <c r="K3833" s="14"/>
      <c r="N3833" s="14"/>
    </row>
    <row r="3834">
      <c r="C3834" s="14"/>
      <c r="K3834" s="14"/>
      <c r="N3834" s="14"/>
    </row>
    <row r="3835">
      <c r="C3835" s="14"/>
      <c r="K3835" s="14"/>
      <c r="N3835" s="14"/>
    </row>
    <row r="3836">
      <c r="C3836" s="14"/>
      <c r="K3836" s="14"/>
      <c r="N3836" s="14"/>
    </row>
    <row r="3837">
      <c r="C3837" s="14"/>
      <c r="K3837" s="14"/>
      <c r="N3837" s="14"/>
    </row>
    <row r="3838">
      <c r="C3838" s="14"/>
      <c r="K3838" s="14"/>
      <c r="N3838" s="14"/>
    </row>
    <row r="3839">
      <c r="C3839" s="14"/>
      <c r="K3839" s="14"/>
      <c r="N3839" s="14"/>
    </row>
    <row r="3840">
      <c r="C3840" s="14"/>
      <c r="K3840" s="14"/>
      <c r="N3840" s="14"/>
    </row>
    <row r="3841">
      <c r="C3841" s="14"/>
      <c r="K3841" s="14"/>
      <c r="N3841" s="14"/>
    </row>
    <row r="3842">
      <c r="C3842" s="14"/>
      <c r="K3842" s="14"/>
      <c r="N3842" s="14"/>
    </row>
    <row r="3843">
      <c r="C3843" s="14"/>
      <c r="K3843" s="14"/>
      <c r="N3843" s="14"/>
    </row>
    <row r="3844">
      <c r="C3844" s="14"/>
      <c r="K3844" s="14"/>
      <c r="N3844" s="14"/>
    </row>
    <row r="3845">
      <c r="C3845" s="14"/>
      <c r="K3845" s="14"/>
      <c r="N3845" s="14"/>
    </row>
    <row r="3846">
      <c r="C3846" s="14"/>
      <c r="K3846" s="14"/>
      <c r="N3846" s="14"/>
    </row>
    <row r="3847">
      <c r="C3847" s="14"/>
      <c r="K3847" s="14"/>
      <c r="N3847" s="14"/>
    </row>
    <row r="3848">
      <c r="C3848" s="14"/>
      <c r="K3848" s="14"/>
      <c r="N3848" s="14"/>
    </row>
    <row r="3849">
      <c r="C3849" s="14"/>
      <c r="K3849" s="14"/>
      <c r="N3849" s="14"/>
    </row>
    <row r="3850">
      <c r="C3850" s="14"/>
      <c r="K3850" s="14"/>
      <c r="N3850" s="14"/>
    </row>
    <row r="3851">
      <c r="C3851" s="14"/>
      <c r="K3851" s="14"/>
      <c r="N3851" s="14"/>
    </row>
    <row r="3852">
      <c r="C3852" s="14"/>
      <c r="K3852" s="14"/>
      <c r="N3852" s="14"/>
    </row>
    <row r="3853">
      <c r="C3853" s="14"/>
      <c r="K3853" s="14"/>
      <c r="N3853" s="14"/>
    </row>
    <row r="3854">
      <c r="C3854" s="14"/>
      <c r="K3854" s="14"/>
      <c r="N3854" s="14"/>
    </row>
    <row r="3855">
      <c r="C3855" s="14"/>
      <c r="K3855" s="14"/>
      <c r="N3855" s="14"/>
    </row>
    <row r="3856">
      <c r="C3856" s="14"/>
      <c r="K3856" s="14"/>
      <c r="N3856" s="14"/>
    </row>
    <row r="3857">
      <c r="C3857" s="14"/>
      <c r="K3857" s="14"/>
      <c r="N3857" s="14"/>
    </row>
    <row r="3858">
      <c r="C3858" s="14"/>
      <c r="K3858" s="14"/>
      <c r="N3858" s="14"/>
    </row>
    <row r="3859">
      <c r="C3859" s="14"/>
      <c r="K3859" s="14"/>
      <c r="N3859" s="14"/>
    </row>
    <row r="3860">
      <c r="C3860" s="14"/>
      <c r="K3860" s="14"/>
      <c r="N3860" s="14"/>
    </row>
    <row r="3861">
      <c r="C3861" s="14"/>
      <c r="K3861" s="14"/>
      <c r="N3861" s="14"/>
    </row>
    <row r="3862">
      <c r="C3862" s="14"/>
      <c r="K3862" s="14"/>
      <c r="N3862" s="14"/>
    </row>
    <row r="3863">
      <c r="C3863" s="14"/>
      <c r="K3863" s="14"/>
      <c r="N3863" s="14"/>
    </row>
    <row r="3864">
      <c r="C3864" s="14"/>
      <c r="K3864" s="14"/>
      <c r="N3864" s="14"/>
    </row>
    <row r="3865">
      <c r="C3865" s="14"/>
      <c r="K3865" s="14"/>
      <c r="N3865" s="14"/>
    </row>
    <row r="3866">
      <c r="C3866" s="14"/>
      <c r="K3866" s="14"/>
      <c r="N3866" s="14"/>
    </row>
    <row r="3867">
      <c r="C3867" s="14"/>
      <c r="K3867" s="14"/>
      <c r="N3867" s="14"/>
    </row>
    <row r="3868">
      <c r="C3868" s="14"/>
      <c r="K3868" s="14"/>
      <c r="N3868" s="14"/>
    </row>
    <row r="3869">
      <c r="C3869" s="14"/>
      <c r="K3869" s="14"/>
      <c r="N3869" s="14"/>
    </row>
    <row r="3870">
      <c r="C3870" s="14"/>
      <c r="K3870" s="14"/>
      <c r="N3870" s="14"/>
    </row>
    <row r="3871">
      <c r="C3871" s="14"/>
      <c r="K3871" s="14"/>
      <c r="N3871" s="14"/>
    </row>
    <row r="3872">
      <c r="C3872" s="14"/>
      <c r="K3872" s="14"/>
      <c r="N3872" s="14"/>
    </row>
    <row r="3873">
      <c r="C3873" s="14"/>
      <c r="K3873" s="14"/>
      <c r="N3873" s="14"/>
    </row>
    <row r="3874">
      <c r="C3874" s="14"/>
      <c r="K3874" s="14"/>
      <c r="N3874" s="14"/>
    </row>
    <row r="3875">
      <c r="C3875" s="14"/>
      <c r="K3875" s="14"/>
      <c r="N3875" s="14"/>
    </row>
    <row r="3876">
      <c r="C3876" s="14"/>
      <c r="K3876" s="14"/>
      <c r="N3876" s="14"/>
    </row>
    <row r="3877">
      <c r="C3877" s="14"/>
      <c r="K3877" s="14"/>
      <c r="N3877" s="14"/>
    </row>
    <row r="3878">
      <c r="C3878" s="14"/>
      <c r="K3878" s="14"/>
      <c r="N3878" s="14"/>
    </row>
    <row r="3879">
      <c r="C3879" s="14"/>
      <c r="K3879" s="14"/>
      <c r="N3879" s="14"/>
    </row>
    <row r="3880">
      <c r="C3880" s="14"/>
      <c r="K3880" s="14"/>
      <c r="N3880" s="14"/>
    </row>
    <row r="3881">
      <c r="C3881" s="14"/>
      <c r="K3881" s="14"/>
      <c r="N3881" s="14"/>
    </row>
    <row r="3882">
      <c r="C3882" s="14"/>
      <c r="K3882" s="14"/>
      <c r="N3882" s="14"/>
    </row>
    <row r="3883">
      <c r="C3883" s="14"/>
      <c r="K3883" s="14"/>
      <c r="N3883" s="14"/>
    </row>
    <row r="3884">
      <c r="C3884" s="14"/>
      <c r="K3884" s="14"/>
      <c r="N3884" s="14"/>
    </row>
    <row r="3885">
      <c r="C3885" s="14"/>
      <c r="K3885" s="14"/>
      <c r="N3885" s="14"/>
    </row>
    <row r="3886">
      <c r="C3886" s="14"/>
      <c r="K3886" s="14"/>
      <c r="N3886" s="14"/>
    </row>
    <row r="3887">
      <c r="C3887" s="14"/>
      <c r="K3887" s="14"/>
      <c r="N3887" s="14"/>
    </row>
    <row r="3888">
      <c r="C3888" s="14"/>
      <c r="K3888" s="14"/>
      <c r="N3888" s="14"/>
    </row>
    <row r="3889">
      <c r="C3889" s="14"/>
      <c r="K3889" s="14"/>
      <c r="N3889" s="14"/>
    </row>
    <row r="3890">
      <c r="C3890" s="14"/>
      <c r="K3890" s="14"/>
      <c r="N3890" s="14"/>
    </row>
    <row r="3891">
      <c r="C3891" s="14"/>
      <c r="K3891" s="14"/>
      <c r="N3891" s="14"/>
    </row>
    <row r="3892">
      <c r="C3892" s="14"/>
      <c r="K3892" s="14"/>
      <c r="N3892" s="14"/>
    </row>
    <row r="3893">
      <c r="C3893" s="14"/>
      <c r="K3893" s="14"/>
      <c r="N3893" s="14"/>
    </row>
    <row r="3894">
      <c r="C3894" s="14"/>
      <c r="K3894" s="14"/>
      <c r="N3894" s="14"/>
    </row>
    <row r="3895">
      <c r="C3895" s="14"/>
      <c r="K3895" s="14"/>
      <c r="N3895" s="14"/>
    </row>
    <row r="3896">
      <c r="C3896" s="14"/>
      <c r="K3896" s="14"/>
      <c r="N3896" s="14"/>
    </row>
    <row r="3897">
      <c r="C3897" s="14"/>
      <c r="K3897" s="14"/>
      <c r="N3897" s="14"/>
    </row>
    <row r="3898">
      <c r="C3898" s="14"/>
      <c r="K3898" s="14"/>
      <c r="N3898" s="14"/>
    </row>
    <row r="3899">
      <c r="C3899" s="14"/>
      <c r="K3899" s="14"/>
      <c r="N3899" s="14"/>
    </row>
    <row r="3900">
      <c r="C3900" s="14"/>
      <c r="K3900" s="14"/>
      <c r="N3900" s="14"/>
    </row>
    <row r="3901">
      <c r="C3901" s="14"/>
      <c r="K3901" s="14"/>
      <c r="N3901" s="14"/>
    </row>
    <row r="3902">
      <c r="C3902" s="14"/>
      <c r="K3902" s="14"/>
      <c r="N3902" s="14"/>
    </row>
    <row r="3903">
      <c r="C3903" s="14"/>
      <c r="K3903" s="14"/>
      <c r="N3903" s="14"/>
    </row>
    <row r="3904">
      <c r="C3904" s="14"/>
      <c r="K3904" s="14"/>
      <c r="N3904" s="14"/>
    </row>
    <row r="3905">
      <c r="C3905" s="14"/>
      <c r="K3905" s="14"/>
      <c r="N3905" s="14"/>
    </row>
    <row r="3906">
      <c r="C3906" s="14"/>
      <c r="K3906" s="14"/>
      <c r="N3906" s="14"/>
    </row>
    <row r="3907">
      <c r="C3907" s="14"/>
      <c r="K3907" s="14"/>
      <c r="N3907" s="14"/>
    </row>
    <row r="3908">
      <c r="C3908" s="14"/>
      <c r="K3908" s="14"/>
      <c r="N3908" s="14"/>
    </row>
    <row r="3909">
      <c r="C3909" s="14"/>
      <c r="K3909" s="14"/>
      <c r="N3909" s="14"/>
    </row>
    <row r="3910">
      <c r="C3910" s="14"/>
      <c r="K3910" s="14"/>
      <c r="N3910" s="14"/>
    </row>
    <row r="3911">
      <c r="C3911" s="14"/>
      <c r="K3911" s="14"/>
      <c r="N3911" s="14"/>
    </row>
    <row r="3912">
      <c r="C3912" s="14"/>
      <c r="K3912" s="14"/>
      <c r="N3912" s="14"/>
    </row>
    <row r="3913">
      <c r="C3913" s="14"/>
      <c r="K3913" s="14"/>
      <c r="N3913" s="14"/>
    </row>
    <row r="3914">
      <c r="C3914" s="14"/>
      <c r="K3914" s="14"/>
      <c r="N3914" s="14"/>
    </row>
    <row r="3915">
      <c r="C3915" s="14"/>
      <c r="K3915" s="14"/>
      <c r="N3915" s="14"/>
    </row>
    <row r="3916">
      <c r="C3916" s="14"/>
      <c r="K3916" s="14"/>
      <c r="N3916" s="14"/>
    </row>
    <row r="3917">
      <c r="C3917" s="14"/>
      <c r="K3917" s="14"/>
      <c r="N3917" s="14"/>
    </row>
    <row r="3918">
      <c r="C3918" s="14"/>
      <c r="K3918" s="14"/>
      <c r="N3918" s="14"/>
    </row>
    <row r="3919">
      <c r="C3919" s="14"/>
      <c r="K3919" s="14"/>
      <c r="N3919" s="14"/>
    </row>
    <row r="3920">
      <c r="C3920" s="14"/>
      <c r="K3920" s="14"/>
      <c r="N3920" s="14"/>
    </row>
    <row r="3921">
      <c r="C3921" s="14"/>
      <c r="K3921" s="14"/>
      <c r="N3921" s="14"/>
    </row>
    <row r="3922">
      <c r="C3922" s="14"/>
      <c r="K3922" s="14"/>
      <c r="N3922" s="14"/>
    </row>
    <row r="3923">
      <c r="C3923" s="14"/>
      <c r="K3923" s="14"/>
      <c r="N3923" s="14"/>
    </row>
    <row r="3924">
      <c r="C3924" s="14"/>
      <c r="K3924" s="14"/>
      <c r="N3924" s="14"/>
    </row>
    <row r="3925">
      <c r="C3925" s="14"/>
      <c r="K3925" s="14"/>
      <c r="N3925" s="14"/>
    </row>
    <row r="3926">
      <c r="C3926" s="14"/>
      <c r="K3926" s="14"/>
      <c r="N3926" s="14"/>
    </row>
    <row r="3927">
      <c r="C3927" s="14"/>
      <c r="K3927" s="14"/>
      <c r="N3927" s="14"/>
    </row>
    <row r="3928">
      <c r="C3928" s="14"/>
      <c r="K3928" s="14"/>
      <c r="N3928" s="14"/>
    </row>
    <row r="3929">
      <c r="C3929" s="14"/>
      <c r="K3929" s="14"/>
      <c r="N3929" s="14"/>
    </row>
    <row r="3930">
      <c r="C3930" s="14"/>
      <c r="K3930" s="14"/>
      <c r="N3930" s="14"/>
    </row>
    <row r="3931">
      <c r="C3931" s="14"/>
      <c r="K3931" s="14"/>
      <c r="N3931" s="14"/>
    </row>
    <row r="3932">
      <c r="C3932" s="14"/>
      <c r="K3932" s="14"/>
      <c r="N3932" s="14"/>
    </row>
    <row r="3933">
      <c r="C3933" s="14"/>
      <c r="K3933" s="14"/>
      <c r="N3933" s="14"/>
    </row>
    <row r="3934">
      <c r="C3934" s="14"/>
      <c r="K3934" s="14"/>
      <c r="N3934" s="14"/>
    </row>
    <row r="3935">
      <c r="C3935" s="14"/>
      <c r="K3935" s="14"/>
      <c r="N3935" s="14"/>
    </row>
    <row r="3936">
      <c r="C3936" s="14"/>
      <c r="K3936" s="14"/>
      <c r="N3936" s="14"/>
    </row>
    <row r="3937">
      <c r="C3937" s="14"/>
      <c r="K3937" s="14"/>
      <c r="N3937" s="14"/>
    </row>
    <row r="3938">
      <c r="C3938" s="14"/>
      <c r="K3938" s="14"/>
      <c r="N3938" s="14"/>
    </row>
    <row r="3939">
      <c r="C3939" s="14"/>
      <c r="K3939" s="14"/>
      <c r="N3939" s="14"/>
    </row>
    <row r="3940">
      <c r="C3940" s="14"/>
      <c r="K3940" s="14"/>
      <c r="N3940" s="14"/>
    </row>
    <row r="3941">
      <c r="C3941" s="14"/>
      <c r="K3941" s="14"/>
      <c r="N3941" s="14"/>
    </row>
    <row r="3942">
      <c r="C3942" s="14"/>
      <c r="K3942" s="14"/>
      <c r="N3942" s="14"/>
    </row>
    <row r="3943">
      <c r="C3943" s="14"/>
      <c r="K3943" s="14"/>
      <c r="N3943" s="14"/>
    </row>
    <row r="3944">
      <c r="C3944" s="14"/>
      <c r="K3944" s="14"/>
      <c r="N3944" s="14"/>
    </row>
    <row r="3945">
      <c r="C3945" s="14"/>
      <c r="K3945" s="14"/>
      <c r="N3945" s="14"/>
    </row>
    <row r="3946">
      <c r="C3946" s="14"/>
      <c r="K3946" s="14"/>
      <c r="N3946" s="14"/>
    </row>
    <row r="3947">
      <c r="C3947" s="14"/>
      <c r="K3947" s="14"/>
      <c r="N3947" s="14"/>
    </row>
    <row r="3948">
      <c r="C3948" s="14"/>
      <c r="K3948" s="14"/>
      <c r="N3948" s="14"/>
    </row>
    <row r="3949">
      <c r="C3949" s="14"/>
      <c r="K3949" s="14"/>
      <c r="N3949" s="14"/>
    </row>
    <row r="3950">
      <c r="C3950" s="14"/>
      <c r="K3950" s="14"/>
      <c r="N3950" s="14"/>
    </row>
    <row r="3951">
      <c r="C3951" s="14"/>
      <c r="K3951" s="14"/>
      <c r="N3951" s="14"/>
    </row>
    <row r="3952">
      <c r="C3952" s="14"/>
      <c r="K3952" s="14"/>
      <c r="N3952" s="14"/>
    </row>
    <row r="3953">
      <c r="C3953" s="14"/>
      <c r="K3953" s="14"/>
      <c r="N3953" s="14"/>
    </row>
    <row r="3954">
      <c r="C3954" s="14"/>
      <c r="K3954" s="14"/>
      <c r="N3954" s="14"/>
    </row>
    <row r="3955">
      <c r="C3955" s="14"/>
      <c r="K3955" s="14"/>
      <c r="N3955" s="14"/>
    </row>
    <row r="3956">
      <c r="C3956" s="14"/>
      <c r="K3956" s="14"/>
      <c r="N3956" s="14"/>
    </row>
    <row r="3957">
      <c r="C3957" s="14"/>
      <c r="K3957" s="14"/>
      <c r="N3957" s="14"/>
    </row>
    <row r="3958">
      <c r="C3958" s="14"/>
      <c r="K3958" s="14"/>
      <c r="N3958" s="14"/>
    </row>
    <row r="3959">
      <c r="C3959" s="14"/>
      <c r="K3959" s="14"/>
      <c r="N3959" s="14"/>
    </row>
    <row r="3960">
      <c r="C3960" s="14"/>
      <c r="K3960" s="14"/>
      <c r="N3960" s="14"/>
    </row>
    <row r="3961">
      <c r="C3961" s="14"/>
      <c r="K3961" s="14"/>
      <c r="N3961" s="14"/>
    </row>
    <row r="3962">
      <c r="C3962" s="14"/>
      <c r="K3962" s="14"/>
      <c r="N3962" s="14"/>
    </row>
    <row r="3963">
      <c r="C3963" s="14"/>
      <c r="K3963" s="14"/>
      <c r="N3963" s="14"/>
    </row>
    <row r="3964">
      <c r="C3964" s="14"/>
      <c r="K3964" s="14"/>
      <c r="N3964" s="14"/>
    </row>
    <row r="3965">
      <c r="C3965" s="14"/>
      <c r="K3965" s="14"/>
      <c r="N3965" s="14"/>
    </row>
    <row r="3966">
      <c r="C3966" s="14"/>
      <c r="K3966" s="14"/>
      <c r="N3966" s="14"/>
    </row>
    <row r="3967">
      <c r="C3967" s="14"/>
      <c r="K3967" s="14"/>
      <c r="N3967" s="14"/>
    </row>
    <row r="3968">
      <c r="C3968" s="14"/>
      <c r="K3968" s="14"/>
      <c r="N3968" s="14"/>
    </row>
    <row r="3969">
      <c r="C3969" s="14"/>
      <c r="K3969" s="14"/>
      <c r="N3969" s="14"/>
    </row>
    <row r="3970">
      <c r="C3970" s="14"/>
      <c r="K3970" s="14"/>
      <c r="N3970" s="14"/>
    </row>
    <row r="3971">
      <c r="C3971" s="14"/>
      <c r="K3971" s="14"/>
      <c r="N3971" s="14"/>
    </row>
    <row r="3972">
      <c r="C3972" s="14"/>
      <c r="K3972" s="14"/>
      <c r="N3972" s="14"/>
    </row>
    <row r="3973">
      <c r="C3973" s="14"/>
      <c r="K3973" s="14"/>
      <c r="N3973" s="14"/>
    </row>
    <row r="3974">
      <c r="C3974" s="14"/>
      <c r="K3974" s="14"/>
      <c r="N3974" s="14"/>
    </row>
    <row r="3975">
      <c r="C3975" s="14"/>
      <c r="K3975" s="14"/>
      <c r="N3975" s="14"/>
    </row>
    <row r="3976">
      <c r="C3976" s="14"/>
      <c r="K3976" s="14"/>
      <c r="N3976" s="14"/>
    </row>
    <row r="3977">
      <c r="C3977" s="14"/>
      <c r="K3977" s="14"/>
      <c r="N3977" s="14"/>
    </row>
    <row r="3978">
      <c r="C3978" s="14"/>
      <c r="K3978" s="14"/>
      <c r="N3978" s="14"/>
    </row>
    <row r="3979">
      <c r="C3979" s="14"/>
      <c r="K3979" s="14"/>
      <c r="N3979" s="14"/>
    </row>
    <row r="3980">
      <c r="C3980" s="14"/>
      <c r="K3980" s="14"/>
      <c r="N3980" s="14"/>
    </row>
    <row r="3981">
      <c r="C3981" s="14"/>
      <c r="K3981" s="14"/>
      <c r="N3981" s="14"/>
    </row>
    <row r="3982">
      <c r="C3982" s="14"/>
      <c r="K3982" s="14"/>
      <c r="N3982" s="14"/>
    </row>
    <row r="3983">
      <c r="C3983" s="14"/>
      <c r="K3983" s="14"/>
      <c r="N3983" s="14"/>
    </row>
    <row r="3984">
      <c r="C3984" s="14"/>
      <c r="K3984" s="14"/>
      <c r="N3984" s="14"/>
    </row>
    <row r="3985">
      <c r="C3985" s="14"/>
      <c r="K3985" s="14"/>
      <c r="N3985" s="14"/>
    </row>
    <row r="3986">
      <c r="C3986" s="14"/>
      <c r="K3986" s="14"/>
      <c r="N3986" s="14"/>
    </row>
    <row r="3987">
      <c r="C3987" s="14"/>
      <c r="K3987" s="14"/>
      <c r="N3987" s="14"/>
    </row>
    <row r="3988">
      <c r="C3988" s="14"/>
      <c r="K3988" s="14"/>
      <c r="N3988" s="14"/>
    </row>
    <row r="3989">
      <c r="C3989" s="14"/>
      <c r="K3989" s="14"/>
      <c r="N3989" s="14"/>
    </row>
    <row r="3990">
      <c r="C3990" s="14"/>
      <c r="K3990" s="14"/>
      <c r="N3990" s="14"/>
    </row>
    <row r="3991">
      <c r="C3991" s="14"/>
      <c r="K3991" s="14"/>
      <c r="N3991" s="14"/>
    </row>
    <row r="3992">
      <c r="C3992" s="14"/>
      <c r="K3992" s="14"/>
      <c r="N3992" s="14"/>
    </row>
    <row r="3993">
      <c r="C3993" s="14"/>
      <c r="K3993" s="14"/>
      <c r="N3993" s="14"/>
    </row>
    <row r="3994">
      <c r="C3994" s="14"/>
      <c r="K3994" s="14"/>
      <c r="N3994" s="14"/>
    </row>
    <row r="3995">
      <c r="C3995" s="14"/>
      <c r="K3995" s="14"/>
      <c r="N3995" s="14"/>
    </row>
    <row r="3996">
      <c r="C3996" s="14"/>
      <c r="K3996" s="14"/>
      <c r="N3996" s="14"/>
    </row>
    <row r="3997">
      <c r="C3997" s="14"/>
      <c r="K3997" s="14"/>
      <c r="N3997" s="14"/>
    </row>
    <row r="3998">
      <c r="C3998" s="14"/>
      <c r="K3998" s="14"/>
      <c r="N3998" s="14"/>
    </row>
    <row r="3999">
      <c r="C3999" s="14"/>
      <c r="K3999" s="14"/>
      <c r="N3999" s="14"/>
    </row>
    <row r="4000">
      <c r="C4000" s="14"/>
      <c r="K4000" s="14"/>
      <c r="N4000" s="14"/>
    </row>
    <row r="4001">
      <c r="C4001" s="14"/>
      <c r="K4001" s="14"/>
      <c r="N4001" s="14"/>
    </row>
    <row r="4002">
      <c r="C4002" s="14"/>
      <c r="K4002" s="14"/>
      <c r="N4002" s="14"/>
    </row>
    <row r="4003">
      <c r="C4003" s="14"/>
      <c r="K4003" s="14"/>
      <c r="N4003" s="14"/>
    </row>
    <row r="4004">
      <c r="C4004" s="14"/>
      <c r="K4004" s="14"/>
      <c r="N4004" s="14"/>
    </row>
    <row r="4005">
      <c r="C4005" s="14"/>
      <c r="K4005" s="14"/>
      <c r="N4005" s="14"/>
    </row>
    <row r="4006">
      <c r="C4006" s="14"/>
      <c r="K4006" s="14"/>
      <c r="N4006" s="14"/>
    </row>
    <row r="4007">
      <c r="C4007" s="14"/>
      <c r="K4007" s="14"/>
      <c r="N4007" s="14"/>
    </row>
    <row r="4008">
      <c r="C4008" s="14"/>
      <c r="K4008" s="14"/>
      <c r="N4008" s="14"/>
    </row>
    <row r="4009">
      <c r="C4009" s="14"/>
      <c r="K4009" s="14"/>
      <c r="N4009" s="14"/>
    </row>
    <row r="4010">
      <c r="C4010" s="14"/>
      <c r="K4010" s="14"/>
      <c r="N4010" s="14"/>
    </row>
    <row r="4011">
      <c r="C4011" s="14"/>
      <c r="K4011" s="14"/>
      <c r="N4011" s="14"/>
    </row>
    <row r="4012">
      <c r="C4012" s="14"/>
      <c r="K4012" s="14"/>
      <c r="N4012" s="14"/>
    </row>
    <row r="4013">
      <c r="C4013" s="14"/>
      <c r="K4013" s="14"/>
      <c r="N4013" s="14"/>
    </row>
    <row r="4014">
      <c r="C4014" s="14"/>
      <c r="K4014" s="14"/>
      <c r="N4014" s="14"/>
    </row>
    <row r="4015">
      <c r="C4015" s="14"/>
      <c r="K4015" s="14"/>
      <c r="N4015" s="14"/>
    </row>
    <row r="4016">
      <c r="C4016" s="14"/>
      <c r="K4016" s="14"/>
      <c r="N4016" s="14"/>
    </row>
    <row r="4017">
      <c r="C4017" s="14"/>
      <c r="K4017" s="14"/>
      <c r="N4017" s="14"/>
    </row>
    <row r="4018">
      <c r="C4018" s="14"/>
      <c r="K4018" s="14"/>
      <c r="N4018" s="14"/>
    </row>
    <row r="4019">
      <c r="C4019" s="14"/>
      <c r="K4019" s="14"/>
      <c r="N4019" s="14"/>
    </row>
    <row r="4020">
      <c r="C4020" s="14"/>
      <c r="K4020" s="14"/>
      <c r="N4020" s="14"/>
    </row>
    <row r="4021">
      <c r="C4021" s="14"/>
      <c r="K4021" s="14"/>
      <c r="N4021" s="14"/>
    </row>
    <row r="4022">
      <c r="C4022" s="14"/>
      <c r="K4022" s="14"/>
      <c r="N4022" s="14"/>
    </row>
    <row r="4023">
      <c r="C4023" s="14"/>
      <c r="K4023" s="14"/>
      <c r="N4023" s="14"/>
    </row>
    <row r="4024">
      <c r="C4024" s="14"/>
      <c r="K4024" s="14"/>
      <c r="N4024" s="14"/>
    </row>
    <row r="4025">
      <c r="C4025" s="14"/>
      <c r="K4025" s="14"/>
      <c r="N4025" s="14"/>
    </row>
    <row r="4026">
      <c r="C4026" s="14"/>
      <c r="K4026" s="14"/>
      <c r="N4026" s="14"/>
    </row>
    <row r="4027">
      <c r="C4027" s="14"/>
      <c r="K4027" s="14"/>
      <c r="N4027" s="14"/>
    </row>
    <row r="4028">
      <c r="C4028" s="14"/>
      <c r="K4028" s="14"/>
      <c r="N4028" s="14"/>
    </row>
    <row r="4029">
      <c r="C4029" s="14"/>
      <c r="K4029" s="14"/>
      <c r="N4029" s="14"/>
    </row>
    <row r="4030">
      <c r="C4030" s="14"/>
      <c r="K4030" s="14"/>
      <c r="N4030" s="14"/>
    </row>
    <row r="4031">
      <c r="C4031" s="14"/>
      <c r="K4031" s="14"/>
      <c r="N4031" s="14"/>
    </row>
    <row r="4032">
      <c r="C4032" s="14"/>
      <c r="K4032" s="14"/>
      <c r="N4032" s="14"/>
    </row>
    <row r="4033">
      <c r="C4033" s="14"/>
      <c r="K4033" s="14"/>
      <c r="N4033" s="14"/>
    </row>
    <row r="4034">
      <c r="C4034" s="14"/>
      <c r="K4034" s="14"/>
      <c r="N4034" s="14"/>
    </row>
    <row r="4035">
      <c r="C4035" s="14"/>
      <c r="K4035" s="14"/>
      <c r="N4035" s="14"/>
    </row>
    <row r="4036">
      <c r="C4036" s="14"/>
      <c r="K4036" s="14"/>
      <c r="N4036" s="14"/>
    </row>
    <row r="4037">
      <c r="C4037" s="14"/>
      <c r="K4037" s="14"/>
      <c r="N4037" s="14"/>
    </row>
    <row r="4038">
      <c r="C4038" s="14"/>
      <c r="K4038" s="14"/>
      <c r="N4038" s="14"/>
    </row>
    <row r="4039">
      <c r="C4039" s="14"/>
      <c r="K4039" s="14"/>
      <c r="N4039" s="14"/>
    </row>
    <row r="4040">
      <c r="C4040" s="14"/>
      <c r="K4040" s="14"/>
      <c r="N4040" s="14"/>
    </row>
    <row r="4041">
      <c r="C4041" s="14"/>
      <c r="K4041" s="14"/>
      <c r="N4041" s="14"/>
    </row>
    <row r="4042">
      <c r="C4042" s="14"/>
      <c r="K4042" s="14"/>
      <c r="N4042" s="14"/>
    </row>
    <row r="4043">
      <c r="C4043" s="14"/>
      <c r="K4043" s="14"/>
      <c r="N4043" s="14"/>
    </row>
    <row r="4044">
      <c r="C4044" s="14"/>
      <c r="K4044" s="14"/>
      <c r="N4044" s="14"/>
    </row>
    <row r="4045">
      <c r="C4045" s="14"/>
      <c r="K4045" s="14"/>
      <c r="N4045" s="14"/>
    </row>
    <row r="4046">
      <c r="C4046" s="14"/>
      <c r="K4046" s="14"/>
      <c r="N4046" s="14"/>
    </row>
    <row r="4047">
      <c r="C4047" s="14"/>
      <c r="K4047" s="14"/>
      <c r="N4047" s="14"/>
    </row>
    <row r="4048">
      <c r="C4048" s="14"/>
      <c r="K4048" s="14"/>
      <c r="N4048" s="14"/>
    </row>
    <row r="4049">
      <c r="C4049" s="14"/>
      <c r="K4049" s="14"/>
      <c r="N4049" s="14"/>
    </row>
    <row r="4050">
      <c r="C4050" s="14"/>
      <c r="K4050" s="14"/>
      <c r="N4050" s="14"/>
    </row>
    <row r="4051">
      <c r="C4051" s="14"/>
      <c r="K4051" s="14"/>
      <c r="N4051" s="14"/>
    </row>
    <row r="4052">
      <c r="C4052" s="14"/>
      <c r="K4052" s="14"/>
      <c r="N4052" s="14"/>
    </row>
    <row r="4053">
      <c r="C4053" s="14"/>
      <c r="K4053" s="14"/>
      <c r="N4053" s="14"/>
    </row>
    <row r="4054">
      <c r="C4054" s="14"/>
      <c r="K4054" s="14"/>
      <c r="N4054" s="14"/>
    </row>
    <row r="4055">
      <c r="C4055" s="14"/>
      <c r="K4055" s="14"/>
      <c r="N4055" s="14"/>
    </row>
    <row r="4056">
      <c r="C4056" s="14"/>
      <c r="K4056" s="14"/>
      <c r="N4056" s="14"/>
    </row>
    <row r="4057">
      <c r="C4057" s="14"/>
      <c r="K4057" s="14"/>
      <c r="N4057" s="14"/>
    </row>
    <row r="4058">
      <c r="C4058" s="14"/>
      <c r="K4058" s="14"/>
      <c r="N4058" s="14"/>
    </row>
    <row r="4059">
      <c r="C4059" s="14"/>
      <c r="K4059" s="14"/>
      <c r="N4059" s="14"/>
    </row>
    <row r="4060">
      <c r="C4060" s="14"/>
      <c r="K4060" s="14"/>
      <c r="N4060" s="14"/>
    </row>
    <row r="4061">
      <c r="C4061" s="14"/>
      <c r="K4061" s="14"/>
      <c r="N4061" s="14"/>
    </row>
    <row r="4062">
      <c r="C4062" s="14"/>
      <c r="K4062" s="14"/>
      <c r="N4062" s="14"/>
    </row>
    <row r="4063">
      <c r="C4063" s="14"/>
      <c r="K4063" s="14"/>
      <c r="N4063" s="14"/>
    </row>
    <row r="4064">
      <c r="C4064" s="14"/>
      <c r="K4064" s="14"/>
      <c r="N4064" s="14"/>
    </row>
    <row r="4065">
      <c r="C4065" s="14"/>
      <c r="K4065" s="14"/>
      <c r="N4065" s="14"/>
    </row>
    <row r="4066">
      <c r="C4066" s="14"/>
      <c r="K4066" s="14"/>
      <c r="N4066" s="14"/>
    </row>
    <row r="4067">
      <c r="C4067" s="14"/>
      <c r="K4067" s="14"/>
      <c r="N4067" s="14"/>
    </row>
    <row r="4068">
      <c r="C4068" s="14"/>
      <c r="K4068" s="14"/>
      <c r="N4068" s="14"/>
    </row>
    <row r="4069">
      <c r="C4069" s="14"/>
      <c r="K4069" s="14"/>
      <c r="N4069" s="14"/>
    </row>
    <row r="4070">
      <c r="C4070" s="14"/>
      <c r="K4070" s="14"/>
      <c r="N4070" s="14"/>
    </row>
    <row r="4071">
      <c r="C4071" s="14"/>
      <c r="K4071" s="14"/>
      <c r="N4071" s="14"/>
    </row>
    <row r="4072">
      <c r="C4072" s="14"/>
      <c r="K4072" s="14"/>
      <c r="N4072" s="14"/>
    </row>
    <row r="4073">
      <c r="C4073" s="14"/>
      <c r="K4073" s="14"/>
      <c r="N4073" s="14"/>
    </row>
    <row r="4074">
      <c r="C4074" s="14"/>
      <c r="K4074" s="14"/>
      <c r="N4074" s="14"/>
    </row>
    <row r="4075">
      <c r="C4075" s="14"/>
      <c r="K4075" s="14"/>
      <c r="N4075" s="14"/>
    </row>
    <row r="4076">
      <c r="C4076" s="14"/>
      <c r="K4076" s="14"/>
      <c r="N4076" s="14"/>
    </row>
    <row r="4077">
      <c r="C4077" s="14"/>
      <c r="K4077" s="14"/>
      <c r="N4077" s="14"/>
    </row>
    <row r="4078">
      <c r="C4078" s="14"/>
      <c r="K4078" s="14"/>
      <c r="N4078" s="14"/>
    </row>
    <row r="4079">
      <c r="C4079" s="14"/>
      <c r="K4079" s="14"/>
      <c r="N4079" s="14"/>
    </row>
    <row r="4080">
      <c r="C4080" s="14"/>
      <c r="K4080" s="14"/>
      <c r="N4080" s="14"/>
    </row>
    <row r="4081">
      <c r="C4081" s="14"/>
      <c r="K4081" s="14"/>
      <c r="N4081" s="14"/>
    </row>
    <row r="4082">
      <c r="C4082" s="14"/>
      <c r="K4082" s="14"/>
      <c r="N4082" s="14"/>
    </row>
    <row r="4083">
      <c r="C4083" s="14"/>
      <c r="K4083" s="14"/>
      <c r="N4083" s="14"/>
    </row>
    <row r="4084">
      <c r="C4084" s="14"/>
      <c r="K4084" s="14"/>
      <c r="N4084" s="14"/>
    </row>
    <row r="4085">
      <c r="C4085" s="14"/>
      <c r="K4085" s="14"/>
      <c r="N4085" s="14"/>
    </row>
    <row r="4086">
      <c r="C4086" s="14"/>
      <c r="K4086" s="14"/>
      <c r="N4086" s="14"/>
    </row>
    <row r="4087">
      <c r="C4087" s="14"/>
      <c r="K4087" s="14"/>
      <c r="N4087" s="14"/>
    </row>
    <row r="4088">
      <c r="C4088" s="14"/>
      <c r="K4088" s="14"/>
      <c r="N4088" s="14"/>
    </row>
    <row r="4089">
      <c r="C4089" s="14"/>
      <c r="K4089" s="14"/>
      <c r="N4089" s="14"/>
    </row>
    <row r="4090">
      <c r="C4090" s="14"/>
      <c r="K4090" s="14"/>
      <c r="N4090" s="14"/>
    </row>
    <row r="4091">
      <c r="C4091" s="14"/>
      <c r="K4091" s="14"/>
      <c r="N4091" s="14"/>
    </row>
    <row r="4092">
      <c r="C4092" s="14"/>
      <c r="K4092" s="14"/>
      <c r="N4092" s="14"/>
    </row>
    <row r="4093">
      <c r="C4093" s="14"/>
      <c r="K4093" s="14"/>
      <c r="N4093" s="14"/>
    </row>
    <row r="4094">
      <c r="C4094" s="14"/>
      <c r="K4094" s="14"/>
      <c r="N4094" s="14"/>
    </row>
    <row r="4095">
      <c r="C4095" s="14"/>
      <c r="K4095" s="14"/>
      <c r="N4095" s="14"/>
    </row>
    <row r="4096">
      <c r="C4096" s="14"/>
      <c r="K4096" s="14"/>
      <c r="N4096" s="14"/>
    </row>
    <row r="4097">
      <c r="C4097" s="14"/>
      <c r="K4097" s="14"/>
      <c r="N4097" s="14"/>
    </row>
    <row r="4098">
      <c r="C4098" s="14"/>
      <c r="K4098" s="14"/>
      <c r="N4098" s="14"/>
    </row>
    <row r="4099">
      <c r="C4099" s="14"/>
      <c r="K4099" s="14"/>
      <c r="N4099" s="14"/>
    </row>
    <row r="4100">
      <c r="C4100" s="14"/>
      <c r="K4100" s="14"/>
      <c r="N4100" s="14"/>
    </row>
    <row r="4101">
      <c r="C4101" s="14"/>
      <c r="K4101" s="14"/>
      <c r="N4101" s="14"/>
    </row>
    <row r="4102">
      <c r="C4102" s="14"/>
      <c r="K4102" s="14"/>
      <c r="N4102" s="14"/>
    </row>
    <row r="4103">
      <c r="C4103" s="14"/>
      <c r="K4103" s="14"/>
      <c r="N4103" s="14"/>
    </row>
    <row r="4104">
      <c r="C4104" s="14"/>
      <c r="K4104" s="14"/>
      <c r="N4104" s="14"/>
    </row>
    <row r="4105">
      <c r="C4105" s="14"/>
      <c r="K4105" s="14"/>
      <c r="N4105" s="14"/>
    </row>
    <row r="4106">
      <c r="C4106" s="14"/>
      <c r="K4106" s="14"/>
      <c r="N4106" s="14"/>
    </row>
    <row r="4107">
      <c r="C4107" s="14"/>
      <c r="K4107" s="14"/>
      <c r="N4107" s="14"/>
    </row>
    <row r="4108">
      <c r="C4108" s="14"/>
      <c r="K4108" s="14"/>
      <c r="N4108" s="14"/>
    </row>
    <row r="4109">
      <c r="C4109" s="14"/>
      <c r="K4109" s="14"/>
      <c r="N4109" s="14"/>
    </row>
    <row r="4110">
      <c r="C4110" s="14"/>
      <c r="K4110" s="14"/>
      <c r="N4110" s="14"/>
    </row>
    <row r="4111">
      <c r="C4111" s="14"/>
      <c r="K4111" s="14"/>
      <c r="N4111" s="14"/>
    </row>
    <row r="4112">
      <c r="C4112" s="14"/>
      <c r="K4112" s="14"/>
      <c r="N4112" s="14"/>
    </row>
    <row r="4113">
      <c r="C4113" s="14"/>
      <c r="K4113" s="14"/>
      <c r="N4113" s="14"/>
    </row>
    <row r="4114">
      <c r="C4114" s="14"/>
      <c r="K4114" s="14"/>
      <c r="N4114" s="14"/>
    </row>
    <row r="4115">
      <c r="C4115" s="14"/>
      <c r="K4115" s="14"/>
      <c r="N4115" s="14"/>
    </row>
    <row r="4116">
      <c r="C4116" s="14"/>
      <c r="K4116" s="14"/>
      <c r="N4116" s="14"/>
    </row>
    <row r="4117">
      <c r="C4117" s="14"/>
      <c r="K4117" s="14"/>
      <c r="N4117" s="14"/>
    </row>
    <row r="4118">
      <c r="C4118" s="14"/>
      <c r="K4118" s="14"/>
      <c r="N4118" s="14"/>
    </row>
    <row r="4119">
      <c r="C4119" s="14"/>
      <c r="K4119" s="14"/>
      <c r="N4119" s="14"/>
    </row>
    <row r="4120">
      <c r="C4120" s="14"/>
      <c r="K4120" s="14"/>
      <c r="N4120" s="14"/>
    </row>
    <row r="4121">
      <c r="C4121" s="14"/>
      <c r="K4121" s="14"/>
      <c r="N4121" s="14"/>
    </row>
    <row r="4122">
      <c r="C4122" s="14"/>
      <c r="K4122" s="14"/>
      <c r="N4122" s="14"/>
    </row>
    <row r="4123">
      <c r="C4123" s="14"/>
      <c r="K4123" s="14"/>
      <c r="N4123" s="14"/>
    </row>
    <row r="4124">
      <c r="C4124" s="14"/>
      <c r="K4124" s="14"/>
      <c r="N4124" s="14"/>
    </row>
    <row r="4125">
      <c r="C4125" s="14"/>
      <c r="K4125" s="14"/>
      <c r="N4125" s="14"/>
    </row>
    <row r="4126">
      <c r="C4126" s="14"/>
      <c r="K4126" s="14"/>
      <c r="N4126" s="14"/>
    </row>
    <row r="4127">
      <c r="C4127" s="14"/>
      <c r="K4127" s="14"/>
      <c r="N4127" s="14"/>
    </row>
    <row r="4128">
      <c r="C4128" s="14"/>
      <c r="K4128" s="14"/>
      <c r="N4128" s="14"/>
    </row>
    <row r="4129">
      <c r="C4129" s="14"/>
      <c r="K4129" s="14"/>
      <c r="N4129" s="14"/>
    </row>
    <row r="4130">
      <c r="C4130" s="14"/>
      <c r="K4130" s="14"/>
      <c r="N4130" s="14"/>
    </row>
    <row r="4131">
      <c r="C4131" s="14"/>
      <c r="K4131" s="14"/>
      <c r="N4131" s="14"/>
    </row>
    <row r="4132">
      <c r="C4132" s="14"/>
      <c r="K4132" s="14"/>
      <c r="N4132" s="14"/>
    </row>
    <row r="4133">
      <c r="C4133" s="14"/>
      <c r="K4133" s="14"/>
      <c r="N4133" s="14"/>
    </row>
    <row r="4134">
      <c r="C4134" s="14"/>
      <c r="K4134" s="14"/>
      <c r="N4134" s="14"/>
    </row>
    <row r="4135">
      <c r="C4135" s="14"/>
      <c r="K4135" s="14"/>
      <c r="N4135" s="14"/>
    </row>
    <row r="4136">
      <c r="C4136" s="14"/>
      <c r="K4136" s="14"/>
      <c r="N4136" s="14"/>
    </row>
    <row r="4137">
      <c r="C4137" s="14"/>
      <c r="K4137" s="14"/>
      <c r="N4137" s="14"/>
    </row>
    <row r="4138">
      <c r="C4138" s="14"/>
      <c r="K4138" s="14"/>
      <c r="N4138" s="14"/>
    </row>
    <row r="4139">
      <c r="C4139" s="14"/>
      <c r="K4139" s="14"/>
      <c r="N4139" s="14"/>
    </row>
    <row r="4140">
      <c r="C4140" s="14"/>
      <c r="K4140" s="14"/>
      <c r="N4140" s="14"/>
    </row>
    <row r="4141">
      <c r="C4141" s="14"/>
      <c r="K4141" s="14"/>
      <c r="N4141" s="14"/>
    </row>
    <row r="4142">
      <c r="C4142" s="14"/>
      <c r="K4142" s="14"/>
      <c r="N4142" s="14"/>
    </row>
    <row r="4143">
      <c r="C4143" s="14"/>
      <c r="K4143" s="14"/>
      <c r="N4143" s="14"/>
    </row>
    <row r="4144">
      <c r="C4144" s="14"/>
      <c r="K4144" s="14"/>
      <c r="N4144" s="14"/>
    </row>
    <row r="4145">
      <c r="C4145" s="14"/>
      <c r="K4145" s="14"/>
      <c r="N4145" s="14"/>
    </row>
    <row r="4146">
      <c r="C4146" s="14"/>
      <c r="K4146" s="14"/>
      <c r="N4146" s="14"/>
    </row>
    <row r="4147">
      <c r="C4147" s="14"/>
      <c r="K4147" s="14"/>
      <c r="N4147" s="14"/>
    </row>
    <row r="4148">
      <c r="C4148" s="14"/>
      <c r="K4148" s="14"/>
      <c r="N4148" s="14"/>
    </row>
    <row r="4149">
      <c r="C4149" s="14"/>
      <c r="K4149" s="14"/>
      <c r="N4149" s="14"/>
    </row>
    <row r="4150">
      <c r="C4150" s="14"/>
      <c r="K4150" s="14"/>
      <c r="N4150" s="14"/>
    </row>
    <row r="4151">
      <c r="C4151" s="14"/>
      <c r="K4151" s="14"/>
      <c r="N4151" s="14"/>
    </row>
    <row r="4152">
      <c r="C4152" s="14"/>
      <c r="K4152" s="14"/>
      <c r="N4152" s="14"/>
    </row>
    <row r="4153">
      <c r="C4153" s="14"/>
      <c r="K4153" s="14"/>
      <c r="N4153" s="14"/>
    </row>
    <row r="4154">
      <c r="C4154" s="14"/>
      <c r="K4154" s="14"/>
      <c r="N4154" s="14"/>
    </row>
    <row r="4155">
      <c r="C4155" s="14"/>
      <c r="K4155" s="14"/>
      <c r="N4155" s="14"/>
    </row>
    <row r="4156">
      <c r="C4156" s="14"/>
      <c r="K4156" s="14"/>
      <c r="N4156" s="14"/>
    </row>
    <row r="4157">
      <c r="C4157" s="14"/>
      <c r="K4157" s="14"/>
      <c r="N4157" s="14"/>
    </row>
    <row r="4158">
      <c r="C4158" s="14"/>
      <c r="K4158" s="14"/>
      <c r="N4158" s="14"/>
    </row>
    <row r="4159">
      <c r="C4159" s="14"/>
      <c r="K4159" s="14"/>
      <c r="N4159" s="14"/>
    </row>
    <row r="4160">
      <c r="C4160" s="14"/>
      <c r="K4160" s="14"/>
      <c r="N4160" s="14"/>
    </row>
    <row r="4161">
      <c r="C4161" s="14"/>
      <c r="K4161" s="14"/>
      <c r="N4161" s="14"/>
    </row>
    <row r="4162">
      <c r="C4162" s="14"/>
      <c r="K4162" s="14"/>
      <c r="N4162" s="14"/>
    </row>
    <row r="4163">
      <c r="C4163" s="14"/>
      <c r="K4163" s="14"/>
      <c r="N4163" s="14"/>
    </row>
    <row r="4164">
      <c r="C4164" s="14"/>
      <c r="K4164" s="14"/>
      <c r="N4164" s="14"/>
    </row>
    <row r="4165">
      <c r="C4165" s="14"/>
      <c r="K4165" s="14"/>
      <c r="N4165" s="14"/>
    </row>
    <row r="4166">
      <c r="C4166" s="14"/>
      <c r="K4166" s="14"/>
      <c r="N4166" s="14"/>
    </row>
    <row r="4167">
      <c r="C4167" s="14"/>
      <c r="K4167" s="14"/>
      <c r="N4167" s="14"/>
    </row>
    <row r="4168">
      <c r="C4168" s="14"/>
      <c r="K4168" s="14"/>
      <c r="N4168" s="14"/>
    </row>
    <row r="4169">
      <c r="C4169" s="14"/>
      <c r="K4169" s="14"/>
      <c r="N4169" s="14"/>
    </row>
    <row r="4170">
      <c r="C4170" s="14"/>
      <c r="K4170" s="14"/>
      <c r="N4170" s="14"/>
    </row>
    <row r="4171">
      <c r="C4171" s="14"/>
      <c r="K4171" s="14"/>
      <c r="N4171" s="14"/>
    </row>
    <row r="4172">
      <c r="C4172" s="14"/>
      <c r="K4172" s="14"/>
      <c r="N4172" s="14"/>
    </row>
    <row r="4173">
      <c r="C4173" s="14"/>
      <c r="K4173" s="14"/>
      <c r="N4173" s="14"/>
    </row>
    <row r="4174">
      <c r="C4174" s="14"/>
      <c r="K4174" s="14"/>
      <c r="N4174" s="14"/>
    </row>
    <row r="4175">
      <c r="C4175" s="14"/>
      <c r="K4175" s="14"/>
      <c r="N4175" s="14"/>
    </row>
    <row r="4176">
      <c r="C4176" s="14"/>
      <c r="K4176" s="14"/>
      <c r="N4176" s="14"/>
    </row>
    <row r="4177">
      <c r="C4177" s="14"/>
      <c r="K4177" s="14"/>
      <c r="N4177" s="14"/>
    </row>
    <row r="4178">
      <c r="C4178" s="14"/>
      <c r="K4178" s="14"/>
      <c r="N4178" s="14"/>
    </row>
    <row r="4179">
      <c r="C4179" s="14"/>
      <c r="K4179" s="14"/>
      <c r="N4179" s="14"/>
    </row>
    <row r="4180">
      <c r="C4180" s="14"/>
      <c r="K4180" s="14"/>
      <c r="N4180" s="14"/>
    </row>
    <row r="4181">
      <c r="C4181" s="14"/>
      <c r="K4181" s="14"/>
      <c r="N4181" s="14"/>
    </row>
    <row r="4182">
      <c r="C4182" s="14"/>
      <c r="K4182" s="14"/>
      <c r="N4182" s="14"/>
    </row>
    <row r="4183">
      <c r="C4183" s="14"/>
      <c r="K4183" s="14"/>
      <c r="N4183" s="14"/>
    </row>
    <row r="4184">
      <c r="C4184" s="14"/>
      <c r="K4184" s="14"/>
      <c r="N4184" s="14"/>
    </row>
    <row r="4185">
      <c r="C4185" s="14"/>
      <c r="K4185" s="14"/>
      <c r="N4185" s="14"/>
    </row>
    <row r="4186">
      <c r="C4186" s="14"/>
      <c r="K4186" s="14"/>
      <c r="N4186" s="14"/>
    </row>
    <row r="4187">
      <c r="C4187" s="14"/>
      <c r="K4187" s="14"/>
      <c r="N4187" s="14"/>
    </row>
    <row r="4188">
      <c r="C4188" s="14"/>
      <c r="K4188" s="14"/>
      <c r="N4188" s="14"/>
    </row>
    <row r="4189">
      <c r="C4189" s="14"/>
      <c r="K4189" s="14"/>
      <c r="N4189" s="14"/>
    </row>
    <row r="4190">
      <c r="C4190" s="14"/>
      <c r="K4190" s="14"/>
      <c r="N4190" s="14"/>
    </row>
    <row r="4191">
      <c r="C4191" s="14"/>
      <c r="K4191" s="14"/>
      <c r="N4191" s="14"/>
    </row>
    <row r="4192">
      <c r="C4192" s="14"/>
      <c r="K4192" s="14"/>
      <c r="N4192" s="14"/>
    </row>
    <row r="4193">
      <c r="C4193" s="14"/>
      <c r="K4193" s="14"/>
      <c r="N4193" s="14"/>
    </row>
    <row r="4194">
      <c r="C4194" s="14"/>
      <c r="K4194" s="14"/>
      <c r="N4194" s="14"/>
    </row>
    <row r="4195">
      <c r="C4195" s="14"/>
      <c r="K4195" s="14"/>
      <c r="N4195" s="14"/>
    </row>
    <row r="4196">
      <c r="C4196" s="14"/>
      <c r="K4196" s="14"/>
      <c r="N4196" s="14"/>
    </row>
    <row r="4197">
      <c r="C4197" s="14"/>
      <c r="K4197" s="14"/>
      <c r="N4197" s="14"/>
    </row>
    <row r="4198">
      <c r="C4198" s="14"/>
      <c r="K4198" s="14"/>
      <c r="N4198" s="14"/>
    </row>
    <row r="4199">
      <c r="C4199" s="14"/>
      <c r="K4199" s="14"/>
      <c r="N4199" s="14"/>
    </row>
    <row r="4200">
      <c r="C4200" s="14"/>
      <c r="K4200" s="14"/>
      <c r="N4200" s="14"/>
    </row>
    <row r="4201">
      <c r="C4201" s="14"/>
      <c r="K4201" s="14"/>
      <c r="N4201" s="14"/>
    </row>
    <row r="4202">
      <c r="C4202" s="14"/>
      <c r="K4202" s="14"/>
      <c r="N4202" s="14"/>
    </row>
    <row r="4203">
      <c r="C4203" s="14"/>
      <c r="K4203" s="14"/>
      <c r="N4203" s="14"/>
    </row>
    <row r="4204">
      <c r="C4204" s="14"/>
      <c r="K4204" s="14"/>
      <c r="N4204" s="14"/>
    </row>
    <row r="4205">
      <c r="C4205" s="14"/>
      <c r="K4205" s="14"/>
      <c r="N4205" s="14"/>
    </row>
    <row r="4206">
      <c r="C4206" s="14"/>
      <c r="K4206" s="14"/>
      <c r="N4206" s="14"/>
    </row>
    <row r="4207">
      <c r="C4207" s="14"/>
      <c r="K4207" s="14"/>
      <c r="N4207" s="14"/>
    </row>
    <row r="4208">
      <c r="C4208" s="14"/>
      <c r="K4208" s="14"/>
      <c r="N4208" s="14"/>
    </row>
    <row r="4209">
      <c r="C4209" s="14"/>
      <c r="K4209" s="14"/>
      <c r="N4209" s="14"/>
    </row>
    <row r="4210">
      <c r="C4210" s="14"/>
      <c r="K4210" s="14"/>
      <c r="N4210" s="14"/>
    </row>
    <row r="4211">
      <c r="C4211" s="14"/>
      <c r="K4211" s="14"/>
      <c r="N4211" s="14"/>
    </row>
    <row r="4212">
      <c r="C4212" s="14"/>
      <c r="K4212" s="14"/>
      <c r="N4212" s="14"/>
    </row>
    <row r="4213">
      <c r="C4213" s="14"/>
      <c r="K4213" s="14"/>
      <c r="N4213" s="14"/>
    </row>
    <row r="4214">
      <c r="C4214" s="14"/>
      <c r="K4214" s="14"/>
      <c r="N4214" s="14"/>
    </row>
    <row r="4215">
      <c r="C4215" s="14"/>
      <c r="K4215" s="14"/>
      <c r="N4215" s="14"/>
    </row>
    <row r="4216">
      <c r="C4216" s="14"/>
      <c r="K4216" s="14"/>
      <c r="N4216" s="14"/>
    </row>
    <row r="4217">
      <c r="C4217" s="14"/>
      <c r="K4217" s="14"/>
      <c r="N4217" s="14"/>
    </row>
    <row r="4218">
      <c r="C4218" s="14"/>
      <c r="K4218" s="14"/>
      <c r="N4218" s="14"/>
    </row>
    <row r="4219">
      <c r="C4219" s="14"/>
      <c r="K4219" s="14"/>
      <c r="N4219" s="14"/>
    </row>
    <row r="4220">
      <c r="C4220" s="14"/>
      <c r="K4220" s="14"/>
      <c r="N4220" s="14"/>
    </row>
    <row r="4221">
      <c r="C4221" s="14"/>
      <c r="K4221" s="14"/>
      <c r="N4221" s="14"/>
    </row>
    <row r="4222">
      <c r="C4222" s="14"/>
      <c r="K4222" s="14"/>
      <c r="N4222" s="14"/>
    </row>
    <row r="4223">
      <c r="C4223" s="14"/>
      <c r="K4223" s="14"/>
      <c r="N4223" s="14"/>
    </row>
    <row r="4224">
      <c r="C4224" s="14"/>
      <c r="K4224" s="14"/>
      <c r="N4224" s="14"/>
    </row>
    <row r="4225">
      <c r="C4225" s="14"/>
      <c r="K4225" s="14"/>
      <c r="N4225" s="14"/>
    </row>
    <row r="4226">
      <c r="C4226" s="14"/>
      <c r="K4226" s="14"/>
      <c r="N4226" s="14"/>
    </row>
    <row r="4227">
      <c r="C4227" s="14"/>
      <c r="K4227" s="14"/>
      <c r="N4227" s="14"/>
    </row>
    <row r="4228">
      <c r="C4228" s="14"/>
      <c r="K4228" s="14"/>
      <c r="N4228" s="14"/>
    </row>
    <row r="4229">
      <c r="C4229" s="14"/>
      <c r="K4229" s="14"/>
      <c r="N4229" s="14"/>
    </row>
    <row r="4230">
      <c r="C4230" s="14"/>
      <c r="K4230" s="14"/>
      <c r="N4230" s="14"/>
    </row>
    <row r="4231">
      <c r="C4231" s="14"/>
      <c r="K4231" s="14"/>
      <c r="N4231" s="14"/>
    </row>
    <row r="4232">
      <c r="C4232" s="14"/>
      <c r="K4232" s="14"/>
      <c r="N4232" s="14"/>
    </row>
    <row r="4233">
      <c r="C4233" s="14"/>
      <c r="K4233" s="14"/>
      <c r="N4233" s="14"/>
    </row>
    <row r="4234">
      <c r="C4234" s="14"/>
      <c r="K4234" s="14"/>
      <c r="N4234" s="14"/>
    </row>
    <row r="4235">
      <c r="C4235" s="14"/>
      <c r="K4235" s="14"/>
      <c r="N4235" s="14"/>
    </row>
    <row r="4236">
      <c r="C4236" s="14"/>
      <c r="K4236" s="14"/>
      <c r="N4236" s="14"/>
    </row>
    <row r="4237">
      <c r="C4237" s="14"/>
      <c r="K4237" s="14"/>
      <c r="N4237" s="14"/>
    </row>
    <row r="4238">
      <c r="C4238" s="14"/>
      <c r="K4238" s="14"/>
      <c r="N4238" s="14"/>
    </row>
    <row r="4239">
      <c r="C4239" s="14"/>
      <c r="K4239" s="14"/>
      <c r="N4239" s="14"/>
    </row>
    <row r="4240">
      <c r="C4240" s="14"/>
      <c r="K4240" s="14"/>
      <c r="N4240" s="14"/>
    </row>
    <row r="4241">
      <c r="C4241" s="14"/>
      <c r="K4241" s="14"/>
      <c r="N4241" s="14"/>
    </row>
    <row r="4242">
      <c r="C4242" s="14"/>
      <c r="K4242" s="14"/>
      <c r="N4242" s="14"/>
    </row>
    <row r="4243">
      <c r="C4243" s="14"/>
      <c r="K4243" s="14"/>
      <c r="N4243" s="14"/>
    </row>
    <row r="4244">
      <c r="C4244" s="14"/>
      <c r="K4244" s="14"/>
      <c r="N4244" s="14"/>
    </row>
    <row r="4245">
      <c r="C4245" s="14"/>
      <c r="K4245" s="14"/>
      <c r="N4245" s="14"/>
    </row>
    <row r="4246">
      <c r="C4246" s="14"/>
      <c r="K4246" s="14"/>
      <c r="N4246" s="14"/>
    </row>
    <row r="4247">
      <c r="C4247" s="14"/>
      <c r="K4247" s="14"/>
      <c r="N4247" s="14"/>
    </row>
    <row r="4248">
      <c r="C4248" s="14"/>
      <c r="K4248" s="14"/>
      <c r="N4248" s="14"/>
    </row>
    <row r="4249">
      <c r="C4249" s="14"/>
      <c r="K4249" s="14"/>
      <c r="N4249" s="14"/>
    </row>
    <row r="4250">
      <c r="C4250" s="14"/>
      <c r="K4250" s="14"/>
      <c r="N4250" s="14"/>
    </row>
    <row r="4251">
      <c r="C4251" s="14"/>
      <c r="K4251" s="14"/>
      <c r="N4251" s="14"/>
    </row>
    <row r="4252">
      <c r="C4252" s="14"/>
      <c r="K4252" s="14"/>
      <c r="N4252" s="14"/>
    </row>
    <row r="4253">
      <c r="C4253" s="14"/>
      <c r="K4253" s="14"/>
      <c r="N4253" s="14"/>
    </row>
    <row r="4254">
      <c r="C4254" s="14"/>
      <c r="K4254" s="14"/>
      <c r="N4254" s="14"/>
    </row>
    <row r="4255">
      <c r="C4255" s="14"/>
      <c r="K4255" s="14"/>
      <c r="N4255" s="14"/>
    </row>
    <row r="4256">
      <c r="C4256" s="14"/>
      <c r="K4256" s="14"/>
      <c r="N4256" s="14"/>
    </row>
    <row r="4257">
      <c r="C4257" s="14"/>
      <c r="K4257" s="14"/>
      <c r="N4257" s="14"/>
    </row>
    <row r="4258">
      <c r="C4258" s="14"/>
      <c r="K4258" s="14"/>
      <c r="N4258" s="14"/>
    </row>
    <row r="4259">
      <c r="C4259" s="14"/>
      <c r="K4259" s="14"/>
      <c r="N4259" s="14"/>
    </row>
    <row r="4260">
      <c r="C4260" s="14"/>
      <c r="K4260" s="14"/>
      <c r="N4260" s="14"/>
    </row>
    <row r="4261">
      <c r="C4261" s="14"/>
      <c r="K4261" s="14"/>
      <c r="N4261" s="14"/>
    </row>
    <row r="4262">
      <c r="C4262" s="14"/>
      <c r="K4262" s="14"/>
      <c r="N4262" s="14"/>
    </row>
    <row r="4263">
      <c r="C4263" s="14"/>
      <c r="K4263" s="14"/>
      <c r="N4263" s="14"/>
    </row>
    <row r="4264">
      <c r="C4264" s="14"/>
      <c r="K4264" s="14"/>
      <c r="N4264" s="14"/>
    </row>
    <row r="4265">
      <c r="C4265" s="14"/>
      <c r="K4265" s="14"/>
      <c r="N4265" s="14"/>
    </row>
    <row r="4266">
      <c r="C4266" s="14"/>
      <c r="K4266" s="14"/>
      <c r="N4266" s="14"/>
    </row>
    <row r="4267">
      <c r="C4267" s="14"/>
      <c r="K4267" s="14"/>
      <c r="N4267" s="14"/>
    </row>
    <row r="4268">
      <c r="C4268" s="14"/>
      <c r="K4268" s="14"/>
      <c r="N4268" s="14"/>
    </row>
    <row r="4269">
      <c r="C4269" s="14"/>
      <c r="K4269" s="14"/>
      <c r="N4269" s="14"/>
    </row>
    <row r="4270">
      <c r="C4270" s="14"/>
      <c r="K4270" s="14"/>
      <c r="N4270" s="14"/>
    </row>
    <row r="4271">
      <c r="C4271" s="14"/>
      <c r="K4271" s="14"/>
      <c r="N4271" s="14"/>
    </row>
    <row r="4272">
      <c r="C4272" s="14"/>
      <c r="K4272" s="14"/>
      <c r="N4272" s="14"/>
    </row>
    <row r="4273">
      <c r="C4273" s="14"/>
      <c r="K4273" s="14"/>
      <c r="N4273" s="14"/>
    </row>
    <row r="4274">
      <c r="C4274" s="14"/>
      <c r="K4274" s="14"/>
      <c r="N4274" s="14"/>
    </row>
    <row r="4275">
      <c r="C4275" s="14"/>
      <c r="K4275" s="14"/>
      <c r="N4275" s="14"/>
    </row>
    <row r="4276">
      <c r="C4276" s="14"/>
      <c r="K4276" s="14"/>
      <c r="N4276" s="14"/>
    </row>
    <row r="4277">
      <c r="C4277" s="14"/>
      <c r="K4277" s="14"/>
      <c r="N4277" s="14"/>
    </row>
    <row r="4278">
      <c r="C4278" s="14"/>
      <c r="K4278" s="14"/>
      <c r="N4278" s="14"/>
    </row>
    <row r="4279">
      <c r="C4279" s="14"/>
      <c r="K4279" s="14"/>
      <c r="N4279" s="14"/>
    </row>
    <row r="4280">
      <c r="C4280" s="14"/>
      <c r="K4280" s="14"/>
      <c r="N4280" s="14"/>
    </row>
    <row r="4281">
      <c r="C4281" s="14"/>
      <c r="K4281" s="14"/>
      <c r="N4281" s="14"/>
    </row>
    <row r="4282">
      <c r="C4282" s="14"/>
      <c r="K4282" s="14"/>
      <c r="N4282" s="14"/>
    </row>
    <row r="4283">
      <c r="C4283" s="14"/>
      <c r="K4283" s="14"/>
      <c r="N4283" s="14"/>
    </row>
    <row r="4284">
      <c r="C4284" s="14"/>
      <c r="K4284" s="14"/>
      <c r="N4284" s="14"/>
    </row>
    <row r="4285">
      <c r="C4285" s="14"/>
      <c r="K4285" s="14"/>
      <c r="N4285" s="14"/>
    </row>
    <row r="4286">
      <c r="C4286" s="14"/>
      <c r="K4286" s="14"/>
      <c r="N4286" s="14"/>
    </row>
    <row r="4287">
      <c r="C4287" s="14"/>
      <c r="K4287" s="14"/>
      <c r="N4287" s="14"/>
    </row>
    <row r="4288">
      <c r="C4288" s="14"/>
      <c r="K4288" s="14"/>
      <c r="N4288" s="14"/>
    </row>
    <row r="4289">
      <c r="C4289" s="14"/>
      <c r="K4289" s="14"/>
      <c r="N4289" s="14"/>
    </row>
    <row r="4290">
      <c r="C4290" s="14"/>
      <c r="K4290" s="14"/>
      <c r="N4290" s="14"/>
    </row>
    <row r="4291">
      <c r="C4291" s="14"/>
      <c r="K4291" s="14"/>
      <c r="N4291" s="14"/>
    </row>
    <row r="4292">
      <c r="C4292" s="14"/>
      <c r="K4292" s="14"/>
      <c r="N4292" s="14"/>
    </row>
    <row r="4293">
      <c r="C4293" s="14"/>
      <c r="K4293" s="14"/>
      <c r="N4293" s="14"/>
    </row>
    <row r="4294">
      <c r="C4294" s="14"/>
      <c r="K4294" s="14"/>
      <c r="N4294" s="14"/>
    </row>
    <row r="4295">
      <c r="C4295" s="14"/>
      <c r="K4295" s="14"/>
      <c r="N4295" s="14"/>
    </row>
    <row r="4296">
      <c r="C4296" s="14"/>
      <c r="K4296" s="14"/>
      <c r="N4296" s="14"/>
    </row>
    <row r="4297">
      <c r="C4297" s="14"/>
      <c r="K4297" s="14"/>
      <c r="N4297" s="14"/>
    </row>
    <row r="4298">
      <c r="C4298" s="14"/>
      <c r="K4298" s="14"/>
      <c r="N4298" s="14"/>
    </row>
    <row r="4299">
      <c r="C4299" s="14"/>
      <c r="K4299" s="14"/>
      <c r="N4299" s="14"/>
    </row>
    <row r="4300">
      <c r="C4300" s="14"/>
      <c r="K4300" s="14"/>
      <c r="N4300" s="14"/>
    </row>
    <row r="4301">
      <c r="C4301" s="14"/>
      <c r="K4301" s="14"/>
      <c r="N4301" s="14"/>
    </row>
    <row r="4302">
      <c r="C4302" s="14"/>
      <c r="K4302" s="14"/>
      <c r="N4302" s="14"/>
    </row>
    <row r="4303">
      <c r="C4303" s="14"/>
      <c r="K4303" s="14"/>
      <c r="N4303" s="14"/>
    </row>
    <row r="4304">
      <c r="C4304" s="14"/>
      <c r="K4304" s="14"/>
      <c r="N4304" s="14"/>
    </row>
    <row r="4305">
      <c r="C4305" s="14"/>
      <c r="K4305" s="14"/>
      <c r="N4305" s="14"/>
    </row>
    <row r="4306">
      <c r="C4306" s="14"/>
      <c r="K4306" s="14"/>
      <c r="N4306" s="14"/>
    </row>
    <row r="4307">
      <c r="C4307" s="14"/>
      <c r="K4307" s="14"/>
      <c r="N4307" s="14"/>
    </row>
    <row r="4308">
      <c r="C4308" s="14"/>
      <c r="K4308" s="14"/>
      <c r="N4308" s="14"/>
    </row>
    <row r="4309">
      <c r="C4309" s="14"/>
      <c r="K4309" s="14"/>
      <c r="N4309" s="14"/>
    </row>
    <row r="4310">
      <c r="C4310" s="14"/>
      <c r="K4310" s="14"/>
      <c r="N4310" s="14"/>
    </row>
    <row r="4311">
      <c r="C4311" s="14"/>
      <c r="K4311" s="14"/>
      <c r="N4311" s="14"/>
    </row>
    <row r="4312">
      <c r="C4312" s="14"/>
      <c r="K4312" s="14"/>
      <c r="N4312" s="14"/>
    </row>
    <row r="4313">
      <c r="C4313" s="14"/>
      <c r="K4313" s="14"/>
      <c r="N4313" s="14"/>
    </row>
    <row r="4314">
      <c r="C4314" s="14"/>
      <c r="K4314" s="14"/>
      <c r="N4314" s="14"/>
    </row>
    <row r="4315">
      <c r="C4315" s="14"/>
      <c r="K4315" s="14"/>
      <c r="N4315" s="14"/>
    </row>
    <row r="4316">
      <c r="C4316" s="14"/>
      <c r="K4316" s="14"/>
      <c r="N4316" s="14"/>
    </row>
    <row r="4317">
      <c r="C4317" s="14"/>
      <c r="K4317" s="14"/>
      <c r="N4317" s="14"/>
    </row>
    <row r="4318">
      <c r="C4318" s="14"/>
      <c r="K4318" s="14"/>
      <c r="N4318" s="14"/>
    </row>
    <row r="4319">
      <c r="C4319" s="14"/>
      <c r="K4319" s="14"/>
      <c r="N4319" s="14"/>
    </row>
    <row r="4320">
      <c r="C4320" s="14"/>
      <c r="K4320" s="14"/>
      <c r="N4320" s="14"/>
    </row>
    <row r="4321">
      <c r="C4321" s="14"/>
      <c r="K4321" s="14"/>
      <c r="N4321" s="14"/>
    </row>
    <row r="4322">
      <c r="C4322" s="14"/>
      <c r="K4322" s="14"/>
      <c r="N4322" s="14"/>
    </row>
    <row r="4323">
      <c r="C4323" s="14"/>
      <c r="K4323" s="14"/>
      <c r="N4323" s="14"/>
    </row>
    <row r="4324">
      <c r="C4324" s="14"/>
      <c r="K4324" s="14"/>
      <c r="N4324" s="14"/>
    </row>
    <row r="4325">
      <c r="C4325" s="14"/>
      <c r="K4325" s="14"/>
      <c r="N4325" s="14"/>
    </row>
    <row r="4326">
      <c r="C4326" s="14"/>
      <c r="K4326" s="14"/>
      <c r="N4326" s="14"/>
    </row>
    <row r="4327">
      <c r="C4327" s="14"/>
      <c r="K4327" s="14"/>
      <c r="N4327" s="14"/>
    </row>
    <row r="4328">
      <c r="C4328" s="14"/>
      <c r="K4328" s="14"/>
      <c r="N4328" s="14"/>
    </row>
    <row r="4329">
      <c r="C4329" s="14"/>
      <c r="K4329" s="14"/>
      <c r="N4329" s="14"/>
    </row>
    <row r="4330">
      <c r="C4330" s="14"/>
      <c r="K4330" s="14"/>
      <c r="N4330" s="14"/>
    </row>
    <row r="4331">
      <c r="C4331" s="14"/>
      <c r="K4331" s="14"/>
      <c r="N4331" s="14"/>
    </row>
    <row r="4332">
      <c r="C4332" s="14"/>
      <c r="K4332" s="14"/>
      <c r="N4332" s="14"/>
    </row>
    <row r="4333">
      <c r="C4333" s="14"/>
      <c r="K4333" s="14"/>
      <c r="N4333" s="14"/>
    </row>
    <row r="4334">
      <c r="C4334" s="14"/>
      <c r="K4334" s="14"/>
      <c r="N4334" s="14"/>
    </row>
    <row r="4335">
      <c r="C4335" s="14"/>
      <c r="K4335" s="14"/>
      <c r="N4335" s="14"/>
    </row>
    <row r="4336">
      <c r="C4336" s="14"/>
      <c r="K4336" s="14"/>
      <c r="N4336" s="14"/>
    </row>
    <row r="4337">
      <c r="C4337" s="14"/>
      <c r="K4337" s="14"/>
      <c r="N4337" s="14"/>
    </row>
    <row r="4338">
      <c r="C4338" s="14"/>
      <c r="K4338" s="14"/>
      <c r="N4338" s="14"/>
    </row>
    <row r="4339">
      <c r="C4339" s="14"/>
      <c r="K4339" s="14"/>
      <c r="N4339" s="14"/>
    </row>
    <row r="4340">
      <c r="C4340" s="14"/>
      <c r="K4340" s="14"/>
      <c r="N4340" s="14"/>
    </row>
    <row r="4341">
      <c r="C4341" s="14"/>
      <c r="K4341" s="14"/>
      <c r="N4341" s="14"/>
    </row>
    <row r="4342">
      <c r="C4342" s="14"/>
      <c r="K4342" s="14"/>
      <c r="N4342" s="14"/>
    </row>
    <row r="4343">
      <c r="C4343" s="14"/>
      <c r="K4343" s="14"/>
      <c r="N4343" s="14"/>
    </row>
    <row r="4344">
      <c r="C4344" s="14"/>
      <c r="K4344" s="14"/>
      <c r="N4344" s="14"/>
    </row>
    <row r="4345">
      <c r="C4345" s="14"/>
      <c r="K4345" s="14"/>
      <c r="N4345" s="14"/>
    </row>
    <row r="4346">
      <c r="C4346" s="14"/>
      <c r="K4346" s="14"/>
      <c r="N4346" s="14"/>
    </row>
    <row r="4347">
      <c r="C4347" s="14"/>
      <c r="K4347" s="14"/>
      <c r="N4347" s="14"/>
    </row>
    <row r="4348">
      <c r="C4348" s="14"/>
      <c r="K4348" s="14"/>
      <c r="N4348" s="14"/>
    </row>
    <row r="4349">
      <c r="C4349" s="14"/>
      <c r="K4349" s="14"/>
      <c r="N4349" s="14"/>
    </row>
    <row r="4350">
      <c r="C4350" s="14"/>
      <c r="K4350" s="14"/>
      <c r="N4350" s="14"/>
    </row>
    <row r="4351">
      <c r="C4351" s="14"/>
      <c r="K4351" s="14"/>
      <c r="N4351" s="14"/>
    </row>
    <row r="4352">
      <c r="C4352" s="14"/>
      <c r="K4352" s="14"/>
      <c r="N4352" s="14"/>
    </row>
    <row r="4353">
      <c r="C4353" s="14"/>
      <c r="K4353" s="14"/>
      <c r="N4353" s="14"/>
    </row>
    <row r="4354">
      <c r="C4354" s="14"/>
      <c r="K4354" s="14"/>
      <c r="N4354" s="14"/>
    </row>
    <row r="4355">
      <c r="C4355" s="14"/>
      <c r="K4355" s="14"/>
      <c r="N4355" s="14"/>
    </row>
    <row r="4356">
      <c r="C4356" s="14"/>
      <c r="K4356" s="14"/>
      <c r="N4356" s="14"/>
    </row>
    <row r="4357">
      <c r="C4357" s="14"/>
      <c r="K4357" s="14"/>
      <c r="N4357" s="14"/>
    </row>
    <row r="4358">
      <c r="C4358" s="14"/>
      <c r="K4358" s="14"/>
      <c r="N4358" s="14"/>
    </row>
    <row r="4359">
      <c r="C4359" s="14"/>
      <c r="K4359" s="14"/>
      <c r="N4359" s="14"/>
    </row>
    <row r="4360">
      <c r="C4360" s="14"/>
      <c r="K4360" s="14"/>
      <c r="N4360" s="14"/>
    </row>
    <row r="4361">
      <c r="C4361" s="14"/>
      <c r="K4361" s="14"/>
      <c r="N4361" s="14"/>
    </row>
    <row r="4362">
      <c r="C4362" s="14"/>
      <c r="K4362" s="14"/>
      <c r="N4362" s="14"/>
    </row>
    <row r="4363">
      <c r="C4363" s="14"/>
      <c r="K4363" s="14"/>
      <c r="N4363" s="14"/>
    </row>
    <row r="4364">
      <c r="C4364" s="14"/>
      <c r="K4364" s="14"/>
      <c r="N4364" s="14"/>
    </row>
    <row r="4365">
      <c r="C4365" s="14"/>
      <c r="K4365" s="14"/>
      <c r="N4365" s="14"/>
    </row>
    <row r="4366">
      <c r="C4366" s="14"/>
      <c r="K4366" s="14"/>
      <c r="N4366" s="14"/>
    </row>
    <row r="4367">
      <c r="C4367" s="14"/>
      <c r="K4367" s="14"/>
      <c r="N4367" s="14"/>
    </row>
    <row r="4368">
      <c r="C4368" s="14"/>
      <c r="K4368" s="14"/>
      <c r="N4368" s="14"/>
    </row>
    <row r="4369">
      <c r="C4369" s="14"/>
      <c r="K4369" s="14"/>
      <c r="N4369" s="14"/>
    </row>
    <row r="4370">
      <c r="C4370" s="14"/>
      <c r="K4370" s="14"/>
      <c r="N4370" s="14"/>
    </row>
    <row r="4371">
      <c r="C4371" s="14"/>
      <c r="K4371" s="14"/>
      <c r="N4371" s="14"/>
    </row>
    <row r="4372">
      <c r="C4372" s="14"/>
      <c r="K4372" s="14"/>
      <c r="N4372" s="14"/>
    </row>
    <row r="4373">
      <c r="C4373" s="14"/>
      <c r="K4373" s="14"/>
      <c r="N4373" s="14"/>
    </row>
    <row r="4374">
      <c r="C4374" s="14"/>
      <c r="K4374" s="14"/>
      <c r="N4374" s="14"/>
    </row>
    <row r="4375">
      <c r="C4375" s="14"/>
      <c r="K4375" s="14"/>
      <c r="N4375" s="14"/>
    </row>
    <row r="4376">
      <c r="C4376" s="14"/>
      <c r="K4376" s="14"/>
      <c r="N4376" s="14"/>
    </row>
    <row r="4377">
      <c r="C4377" s="14"/>
      <c r="K4377" s="14"/>
      <c r="N4377" s="14"/>
    </row>
    <row r="4378">
      <c r="C4378" s="14"/>
      <c r="K4378" s="14"/>
      <c r="N4378" s="14"/>
    </row>
    <row r="4379">
      <c r="C4379" s="14"/>
      <c r="K4379" s="14"/>
      <c r="N4379" s="14"/>
    </row>
    <row r="4380">
      <c r="C4380" s="14"/>
      <c r="K4380" s="14"/>
      <c r="N4380" s="14"/>
    </row>
    <row r="4381">
      <c r="C4381" s="14"/>
      <c r="K4381" s="14"/>
      <c r="N4381" s="14"/>
    </row>
    <row r="4382">
      <c r="C4382" s="14"/>
      <c r="K4382" s="14"/>
      <c r="N4382" s="14"/>
    </row>
    <row r="4383">
      <c r="C4383" s="14"/>
      <c r="K4383" s="14"/>
      <c r="N4383" s="14"/>
    </row>
    <row r="4384">
      <c r="C4384" s="14"/>
      <c r="K4384" s="14"/>
      <c r="N4384" s="14"/>
    </row>
    <row r="4385">
      <c r="C4385" s="14"/>
      <c r="K4385" s="14"/>
      <c r="N4385" s="14"/>
    </row>
    <row r="4386">
      <c r="C4386" s="14"/>
      <c r="K4386" s="14"/>
      <c r="N4386" s="14"/>
    </row>
    <row r="4387">
      <c r="C4387" s="14"/>
      <c r="K4387" s="14"/>
      <c r="N4387" s="14"/>
    </row>
    <row r="4388">
      <c r="C4388" s="14"/>
      <c r="K4388" s="14"/>
      <c r="N4388" s="14"/>
    </row>
    <row r="4389">
      <c r="C4389" s="14"/>
      <c r="K4389" s="14"/>
      <c r="N4389" s="14"/>
    </row>
    <row r="4390">
      <c r="C4390" s="14"/>
      <c r="K4390" s="14"/>
      <c r="N4390" s="14"/>
    </row>
    <row r="4391">
      <c r="C4391" s="14"/>
      <c r="K4391" s="14"/>
      <c r="N4391" s="14"/>
    </row>
    <row r="4392">
      <c r="C4392" s="14"/>
      <c r="K4392" s="14"/>
      <c r="N4392" s="14"/>
    </row>
    <row r="4393">
      <c r="C4393" s="14"/>
      <c r="K4393" s="14"/>
      <c r="N4393" s="14"/>
    </row>
    <row r="4394">
      <c r="C4394" s="14"/>
      <c r="K4394" s="14"/>
      <c r="N4394" s="14"/>
    </row>
    <row r="4395">
      <c r="C4395" s="14"/>
      <c r="K4395" s="14"/>
      <c r="N4395" s="14"/>
    </row>
    <row r="4396">
      <c r="C4396" s="14"/>
      <c r="K4396" s="14"/>
      <c r="N4396" s="14"/>
    </row>
    <row r="4397">
      <c r="C4397" s="14"/>
      <c r="K4397" s="14"/>
      <c r="N4397" s="14"/>
    </row>
    <row r="4398">
      <c r="C4398" s="14"/>
      <c r="K4398" s="14"/>
      <c r="N4398" s="14"/>
    </row>
    <row r="4399">
      <c r="C4399" s="14"/>
      <c r="K4399" s="14"/>
      <c r="N4399" s="14"/>
    </row>
  </sheetData>
  <drawing r:id="rId1"/>
</worksheet>
</file>